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49" documentId="120_S{2AC9BD13-BADA-5192-A53E-5A8FF88502F6}" xr6:coauthVersionLast="47" xr6:coauthVersionMax="47" xr10:uidLastSave="{5438A77F-6F69-495C-958F-81F06D19B77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<sst xmlns="http://schemas.openxmlformats.org/spreadsheetml/2006/main" count="180302" uniqueCount="39134">
  <si>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</si>
  <si>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</si>
  <si>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</si>
  <si>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</si>
  <si>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</si>
  <si>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</si>
  <si>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</si>
  <si>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</si>
  <si>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</si>
  <si>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</si>
  <si>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</si>
  <si>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</si>
  <si>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</si>
  <si>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</si>
  <si>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</si>
  <si>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</si>
  <si>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</si>
  <si>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</si>
  <si>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</si>
  <si>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</si>
  <si>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</si>
  <si>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</si>
  <si>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</si>
  <si>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</si>
  <si>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</si>
  <si>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</si>
  <si>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</si>
  <si>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</si>
  <si>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</si>
  <si>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</si>
  <si>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</si>
  <si>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</si>
  <si>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</si>
  <si>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</si>
  <si>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</si>
  <si>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</si>
  <si>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</si>
  <si>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</si>
  <si>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</si>
  <si>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</si>
  <si>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</si>
  <si>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</si>
  <si>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</si>
  <si>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</si>
  <si>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</si>
  <si>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</si>
  <si>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</si>
  <si>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</si>
  <si>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</si>
  <si>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</si>
  <si>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</si>
  <si>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</si>
  <si>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</si>
  <si>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</si>
  <si>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</si>
  <si>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</si>
  <si>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</si>
  <si>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</si>
  <si>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</si>
  <si>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</si>
  <si>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</si>
  <si>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</si>
  <si>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</si>
  <si>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</si>
  <si>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</si>
  <si>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</si>
  <si>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</si>
  <si>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</si>
  <si>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</si>
  <si>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</si>
  <si>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</si>
  <si>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</si>
  <si>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</si>
  <si>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</si>
  <si>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</si>
  <si>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</si>
  <si>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</si>
  <si>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</si>
  <si>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</si>
  <si>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</si>
  <si>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</si>
  <si>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</si>
  <si>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</si>
  <si>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</si>
  <si>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</si>
  <si>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</si>
  <si>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</si>
  <si>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</si>
  <si>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</si>
  <si>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</si>
  <si>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</si>
  <si>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</si>
  <si>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</si>
  <si>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</si>
  <si>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</si>
  <si>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</si>
  <si>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</si>
  <si>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</si>
  <si>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</si>
  <si>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</si>
  <si>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</si>
  <si>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</si>
  <si>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</si>
  <si>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</si>
  <si>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</si>
  <si>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</si>
  <si>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</si>
  <si>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</si>
  <si>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</si>
  <si>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</si>
  <si>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</si>
  <si>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</si>
  <si>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</si>
  <si>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</si>
  <si>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</si>
  <si>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</si>
  <si>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</si>
  <si>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</si>
  <si>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</si>
  <si>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</si>
  <si>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</si>
  <si>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</si>
  <si>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</si>
  <si>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</si>
  <si>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</si>
  <si>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</si>
  <si>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</si>
  <si>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</si>
  <si>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</si>
  <si>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</si>
  <si>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</si>
  <si>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</si>
  <si>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</si>
  <si>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</si>
  <si>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</si>
  <si>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</si>
  <si>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</si>
  <si>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</si>
  <si>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</si>
  <si>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</si>
  <si>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</si>
  <si>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</si>
  <si>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</si>
  <si>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</si>
  <si>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</si>
  <si>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</si>
  <si>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</si>
  <si>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</si>
  <si>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</si>
  <si>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</si>
  <si>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</si>
  <si>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</si>
  <si>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</si>
  <si>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</si>
  <si>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</si>
  <si>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</si>
  <si>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</si>
  <si>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</si>
  <si>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</si>
  <si>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</si>
  <si>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</si>
  <si>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</si>
  <si>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</si>
  <si>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</si>
  <si>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</si>
  <si>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</si>
  <si>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</si>
  <si>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</si>
  <si>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</si>
  <si>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</si>
  <si>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</si>
  <si>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</si>
  <si>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</si>
  <si>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</si>
  <si>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</si>
  <si>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</si>
  <si>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</si>
  <si>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</si>
  <si>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</si>
  <si>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</si>
  <si>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</si>
  <si>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</si>
  <si>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</si>
  <si>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</si>
  <si>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</si>
  <si>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</si>
  <si>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</si>
  <si>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</si>
  <si>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</si>
  <si>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</si>
  <si>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</si>
  <si>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</si>
  <si>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</si>
  <si>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</si>
  <si>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</si>
  <si>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</si>
  <si>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</si>
  <si>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</si>
  <si>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</si>
  <si>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</si>
  <si>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</si>
  <si>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</si>
  <si>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</si>
  <si>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</si>
  <si>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</si>
  <si>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</si>
  <si>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</si>
  <si>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</si>
  <si>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</si>
  <si>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</si>
  <si>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</si>
  <si>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</si>
  <si>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</si>
  <si>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</si>
  <si>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</si>
  <si>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</si>
  <si>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</si>
  <si>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</si>
  <si>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</si>
  <si>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</si>
  <si>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</si>
  <si>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</si>
  <si>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</si>
  <si>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</si>
  <si>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</si>
  <si>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</si>
  <si>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</si>
  <si>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</si>
  <si>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</si>
  <si>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</si>
  <si>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</si>
  <si>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</si>
  <si>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</si>
  <si>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</si>
  <si>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</si>
  <si>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</si>
  <si>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</si>
  <si>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</si>
  <si>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</si>
  <si>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</si>
  <si>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</si>
  <si>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</si>
  <si>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</si>
  <si>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</si>
  <si>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</si>
  <si>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</si>
  <si>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</si>
  <si>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</si>
  <si>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</si>
  <si>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</si>
  <si>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</si>
  <si>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</si>
  <si>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</si>
  <si>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</si>
  <si>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</si>
  <si>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</si>
  <si>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</si>
  <si>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</si>
  <si>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</si>
  <si>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</si>
  <si>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</si>
  <si>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</si>
  <si>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</si>
  <si>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</si>
  <si>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</si>
  <si>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</si>
  <si>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</si>
  <si>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</si>
  <si>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</si>
  <si>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</si>
  <si>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</si>
  <si>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</si>
  <si>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</si>
  <si>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</si>
  <si>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</si>
  <si>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</si>
  <si>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</si>
  <si>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</si>
  <si>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</si>
  <si>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</si>
  <si>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</si>
  <si>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</si>
  <si>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</si>
  <si>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</si>
  <si>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</si>
  <si>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</si>
  <si>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</si>
  <si>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</si>
  <si>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</si>
  <si>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</si>
  <si>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</si>
  <si>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</si>
  <si>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</si>
  <si>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</si>
  <si>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</si>
  <si>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</si>
  <si>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</si>
  <si>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</si>
  <si>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</si>
  <si>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</si>
  <si>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</si>
  <si>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</si>
  <si>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</si>
  <si>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</si>
  <si>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</si>
  <si>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</si>
  <si>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</si>
  <si>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</si>
  <si>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</si>
  <si>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</si>
  <si>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</si>
  <si>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</si>
  <si>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</si>
  <si>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</si>
  <si>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</si>
  <si>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</si>
  <si>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</si>
  <si>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</si>
  <si>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</si>
  <si>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</si>
  <si>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</si>
  <si>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</si>
  <si>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</si>
  <si>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</si>
  <si>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</si>
  <si>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</si>
  <si>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</si>
  <si>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</si>
  <si>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</si>
  <si>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</si>
  <si>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</si>
  <si>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</si>
  <si>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</si>
  <si>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</si>
  <si>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</si>
  <si>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</si>
  <si>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</si>
  <si>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</si>
  <si>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</si>
  <si>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</si>
  <si>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</si>
  <si>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</si>
  <si>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</si>
  <si>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</si>
  <si>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</si>
  <si>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</si>
  <si>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</si>
  <si>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</si>
  <si>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</si>
  <si>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</si>
  <si>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</si>
  <si>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</si>
  <si>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</si>
  <si>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</si>
  <si>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</si>
  <si>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</si>
  <si>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</si>
  <si>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</si>
  <si>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</si>
  <si>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</si>
  <si>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</si>
  <si>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</si>
  <si>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</si>
  <si>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</si>
  <si>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</si>
  <si>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</si>
  <si>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</si>
  <si>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</si>
  <si>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</si>
  <si>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</si>
  <si>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</si>
  <si>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</si>
  <si>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</si>
  <si>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</si>
  <si>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</si>
  <si>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</si>
  <si>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</si>
  <si>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</si>
  <si>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</si>
  <si>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</si>
  <si>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</si>
  <si>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</si>
  <si>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</si>
  <si>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</si>
  <si>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</si>
  <si>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</si>
  <si>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</si>
  <si>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</si>
  <si>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</si>
  <si>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</si>
  <si>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</si>
  <si>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</si>
  <si>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</si>
  <si>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</si>
  <si>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</si>
  <si>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</si>
  <si>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</si>
  <si>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</si>
  <si>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</si>
  <si>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</si>
  <si>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</si>
  <si>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</si>
  <si>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</si>
  <si>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</si>
  <si>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</si>
  <si>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</si>
  <si>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</si>
  <si>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</si>
  <si>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</si>
  <si>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</si>
  <si>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</si>
  <si>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</si>
  <si>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</si>
  <si>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</si>
  <si>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</si>
  <si>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</si>
  <si>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</si>
  <si>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</si>
  <si>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</si>
  <si>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</si>
  <si>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</si>
  <si>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</si>
  <si>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</si>
  <si>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</si>
  <si>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</si>
  <si>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</si>
  <si>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</si>
  <si>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</si>
  <si>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</si>
  <si>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</si>
  <si>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</si>
  <si>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</si>
  <si>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</si>
  <si>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</si>
  <si>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</si>
  <si>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</si>
  <si>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</si>
  <si>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</si>
  <si>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</si>
  <si>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</si>
  <si>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</si>
  <si>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</si>
  <si>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</si>
  <si>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</si>
  <si>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</si>
  <si>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</si>
  <si>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</si>
  <si>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</si>
  <si>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</si>
  <si>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</si>
  <si>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</si>
  <si>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</si>
  <si>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</si>
  <si>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</si>
  <si>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</si>
  <si>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</si>
  <si>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</si>
  <si>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</si>
  <si>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</si>
  <si>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</si>
  <si>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</si>
  <si>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</si>
  <si>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</si>
  <si>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</si>
  <si>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</si>
  <si>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</si>
  <si>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</si>
  <si>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</si>
  <si>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</si>
  <si>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</si>
  <si>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</si>
  <si>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</si>
  <si>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</si>
  <si>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</si>
  <si>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</si>
  <si>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</si>
  <si>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</si>
  <si>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</si>
  <si>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</si>
  <si>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</si>
  <si>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</si>
  <si>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</si>
  <si>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</si>
  <si>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</si>
  <si>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</si>
  <si>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</si>
  <si>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</si>
  <si>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</si>
  <si>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</si>
  <si>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</si>
  <si>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</si>
  <si>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</si>
  <si>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</si>
  <si>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</si>
  <si>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</si>
  <si>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</si>
  <si>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</si>
  <si>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</si>
  <si>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</si>
  <si>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</si>
  <si>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</si>
  <si>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</si>
  <si>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</si>
  <si>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</si>
  <si>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</si>
  <si>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</si>
  <si>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</si>
  <si>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</si>
  <si>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</si>
  <si>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</si>
  <si>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</si>
  <si>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</si>
  <si>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</si>
  <si>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</si>
  <si>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</si>
  <si>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</si>
  <si>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</si>
  <si>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</si>
  <si>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</si>
  <si>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</si>
  <si>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</si>
  <si>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</si>
  <si>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</si>
  <si>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</si>
  <si>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</si>
  <si>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</si>
  <si>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</si>
  <si>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</si>
  <si>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</si>
  <si>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</si>
  <si>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</si>
  <si>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</si>
  <si>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</si>
  <si>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</si>
  <si>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</si>
  <si>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</si>
  <si>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</si>
  <si>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</si>
  <si>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</si>
  <si>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</si>
  <si>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</si>
  <si>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</si>
  <si>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</si>
  <si>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</si>
  <si>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</si>
  <si>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</si>
  <si>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</si>
  <si>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</si>
  <si>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</si>
  <si>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</si>
  <si>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</si>
  <si>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</si>
  <si>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</si>
  <si>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</si>
  <si>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</si>
  <si>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</si>
  <si>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</si>
  <si>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</si>
  <si>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</si>
  <si>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</si>
  <si>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</si>
  <si>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</si>
  <si>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</si>
  <si>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</si>
  <si>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</si>
  <si>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</si>
  <si>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</si>
  <si>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</si>
  <si>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</si>
  <si>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</si>
  <si>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</si>
  <si>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</si>
  <si>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</si>
  <si>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</si>
  <si>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</si>
  <si>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</si>
  <si>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</si>
  <si>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</si>
  <si>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</si>
  <si>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</si>
  <si>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</si>
  <si>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</si>
  <si>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</si>
  <si>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</si>
  <si>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</si>
  <si>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</si>
  <si>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</si>
  <si>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</si>
  <si>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</si>
  <si>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</si>
  <si>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</si>
  <si>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</si>
  <si>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</si>
  <si>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</si>
  <si>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</si>
  <si>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</si>
  <si>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</si>
  <si>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</si>
  <si>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</si>
  <si>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</si>
  <si>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</si>
  <si>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</si>
  <si>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</si>
  <si>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</si>
  <si>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</si>
  <si>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</si>
  <si>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</si>
  <si>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</si>
  <si>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</si>
  <si>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</si>
  <si>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</si>
  <si>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</si>
  <si>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</si>
  <si>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</si>
  <si>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</si>
  <si>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</si>
  <si>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</si>
  <si>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</si>
  <si>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</si>
  <si>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</si>
  <si>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</si>
  <si>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</si>
  <si>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</si>
  <si>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</si>
  <si>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</si>
  <si>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</si>
  <si>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</si>
  <si>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</si>
  <si>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</si>
  <si>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</si>
  <si>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</si>
  <si>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</si>
  <si>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</si>
  <si>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</si>
  <si>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</si>
  <si>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</si>
  <si>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</si>
  <si>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</si>
  <si>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</si>
  <si>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</si>
  <si>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</si>
  <si>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</si>
  <si>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</si>
  <si>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</si>
  <si>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</si>
  <si>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</si>
  <si>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</si>
  <si>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</si>
  <si>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</si>
  <si>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</si>
  <si>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</si>
  <si>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</si>
  <si>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</si>
  <si>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</si>
  <si>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</si>
  <si>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</si>
  <si>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</si>
  <si>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</si>
  <si>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</si>
  <si>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</si>
  <si>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</si>
  <si>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</si>
  <si>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</si>
  <si>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</si>
  <si>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</si>
  <si>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</si>
  <si>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</si>
  <si>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</si>
  <si>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</si>
  <si>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</si>
  <si>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</si>
  <si>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</si>
  <si>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</si>
  <si>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</si>
  <si>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</si>
  <si>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</si>
  <si>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</si>
  <si>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</si>
  <si>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</si>
  <si>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</si>
  <si>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</si>
  <si>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</si>
  <si>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</si>
  <si>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</si>
  <si>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</si>
  <si>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</si>
  <si>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</si>
  <si>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</si>
  <si>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</si>
  <si>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</si>
  <si>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</si>
  <si>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</si>
  <si>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</si>
  <si>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</si>
  <si>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</si>
  <si>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</si>
  <si>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</si>
  <si>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</si>
  <si>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</si>
  <si>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</si>
  <si>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</si>
  <si>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</si>
  <si>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</si>
  <si>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</si>
  <si>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</si>
  <si>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</si>
  <si>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</si>
  <si>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</si>
  <si>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</si>
  <si>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</si>
  <si>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</si>
  <si>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</si>
  <si>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</si>
  <si>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</si>
  <si>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</si>
  <si>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</si>
  <si>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</si>
  <si>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</si>
  <si>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</si>
  <si>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</si>
  <si>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</si>
  <si>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</si>
  <si>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</si>
  <si>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</si>
  <si>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</si>
  <si>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</si>
  <si>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</si>
  <si>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</si>
  <si>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</si>
  <si>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</si>
  <si>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</si>
  <si>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</si>
  <si>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</si>
  <si>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</si>
  <si>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</si>
  <si>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</si>
  <si>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</si>
  <si>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</si>
  <si>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</si>
  <si>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</si>
  <si>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</si>
  <si>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</si>
  <si>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</si>
  <si>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</si>
  <si>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</si>
  <si>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</si>
  <si>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</si>
  <si>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</si>
  <si>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</si>
  <si>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</si>
  <si>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</si>
  <si>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</si>
  <si>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</si>
  <si>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</si>
  <si>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</si>
  <si>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</si>
  <si>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</si>
  <si>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</si>
  <si>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</si>
  <si>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</si>
  <si>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</si>
  <si>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</si>
  <si>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</si>
  <si>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</si>
  <si>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</si>
  <si>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</si>
  <si>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</si>
  <si>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</si>
  <si>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</si>
  <si>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</si>
  <si>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</si>
  <si>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</si>
  <si>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</si>
  <si>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</si>
  <si>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</si>
  <si>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</si>
  <si>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</si>
  <si>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</si>
  <si>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</si>
  <si>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</si>
  <si>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</si>
  <si>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</si>
  <si>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</si>
  <si>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</si>
  <si>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</si>
  <si>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</si>
  <si>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</si>
  <si>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</si>
  <si>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</si>
  <si>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</si>
  <si>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</si>
  <si>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</si>
  <si>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</si>
  <si>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</si>
  <si>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</si>
  <si>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</si>
  <si>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</si>
  <si>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</si>
  <si>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</si>
  <si>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</si>
  <si>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</si>
  <si>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</si>
  <si>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</si>
  <si>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</si>
  <si>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</si>
  <si>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</si>
  <si>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</si>
  <si>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</si>
  <si>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</si>
  <si>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</si>
  <si>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</si>
  <si>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</si>
  <si>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</si>
  <si>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</si>
  <si>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</si>
  <si>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</si>
  <si>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</si>
  <si>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</si>
  <si>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</si>
  <si>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</si>
  <si>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</si>
  <si>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</si>
  <si>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</si>
  <si>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</si>
  <si>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</si>
  <si>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</si>
  <si>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</si>
  <si>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</si>
  <si>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</si>
  <si>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</si>
  <si>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</si>
  <si>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</si>
  <si>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</si>
  <si>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</si>
  <si>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</si>
  <si>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</si>
  <si>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</si>
  <si>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</si>
  <si>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</si>
  <si>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</si>
  <si>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</si>
  <si>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</si>
  <si>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</si>
  <si>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</si>
  <si>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</si>
  <si>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</si>
  <si>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</si>
  <si>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</si>
  <si>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</si>
  <si>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</si>
  <si>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</si>
  <si>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</si>
  <si>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</si>
  <si>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</si>
  <si>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</si>
  <si>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</si>
  <si>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</si>
  <si>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</si>
  <si>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</si>
  <si>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</si>
  <si>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</si>
  <si>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</si>
  <si>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</si>
  <si>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</si>
  <si>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</si>
  <si>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</si>
  <si>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</si>
  <si>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</si>
  <si>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</si>
  <si>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</si>
  <si>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</si>
  <si>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</si>
  <si>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</si>
  <si>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</si>
  <si>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</si>
  <si>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</si>
  <si>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</si>
  <si>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</si>
  <si>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</si>
  <si>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</si>
  <si>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</si>
  <si>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</si>
  <si>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</si>
  <si>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</si>
  <si>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</si>
  <si>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</si>
  <si>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</si>
  <si>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</si>
  <si>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</si>
  <si>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</si>
  <si>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</si>
  <si>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</si>
  <si>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</si>
  <si>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</si>
  <si>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</si>
  <si>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</si>
  <si>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</si>
  <si>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</si>
  <si>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</si>
  <si>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</si>
  <si>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</si>
  <si>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</si>
  <si>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</si>
  <si>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</si>
  <si>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</si>
  <si>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</si>
  <si>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</si>
  <si>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</si>
  <si>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</si>
  <si>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</si>
  <si>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</si>
  <si>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</si>
  <si>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</si>
  <si>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</si>
  <si>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</si>
  <si>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</si>
  <si>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</si>
  <si>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</si>
  <si>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</si>
  <si>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</si>
  <si>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</si>
  <si>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</si>
  <si>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</si>
  <si>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</si>
  <si>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</si>
  <si>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</si>
  <si>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</si>
  <si>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</si>
  <si>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</si>
  <si>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</si>
  <si>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</si>
  <si>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</si>
  <si>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</si>
  <si>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</si>
  <si>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</si>
  <si>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</si>
  <si>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</si>
  <si>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</si>
  <si>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</si>
  <si>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</si>
  <si>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</si>
  <si>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</si>
  <si>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</si>
  <si>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</si>
  <si>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</si>
  <si>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</si>
  <si>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</si>
  <si>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</si>
  <si>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</si>
  <si>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</si>
  <si>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</si>
  <si>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</si>
  <si>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</si>
  <si>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</si>
  <si>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</si>
  <si>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</si>
  <si>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</si>
  <si>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</si>
  <si>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</si>
  <si>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</si>
  <si>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</si>
  <si>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</si>
  <si>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</si>
  <si>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</si>
  <si>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</si>
  <si>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</si>
  <si>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</si>
  <si>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</si>
  <si>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</si>
  <si>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</si>
  <si>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</si>
  <si>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</si>
  <si>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</si>
  <si>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</si>
  <si>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</si>
  <si>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</si>
  <si>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</si>
  <si>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</si>
  <si>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</si>
  <si>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</si>
  <si>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</si>
  <si>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</si>
  <si>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</si>
  <si>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</si>
  <si>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</si>
  <si>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</si>
  <si>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</si>
  <si>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</si>
  <si>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</si>
  <si>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</si>
  <si>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</si>
  <si>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</si>
  <si>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</si>
  <si>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</si>
  <si>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</si>
  <si>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</si>
  <si>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</si>
  <si>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</si>
  <si>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</si>
  <si>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</si>
  <si>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</si>
  <si>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</si>
  <si>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</si>
  <si>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</si>
  <si>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</si>
  <si>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</si>
  <si>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</si>
  <si>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</si>
  <si>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</si>
  <si>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</si>
  <si>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</si>
  <si>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</si>
  <si>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</si>
  <si>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</si>
  <si>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</si>
  <si>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</si>
  <si>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</si>
  <si>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</si>
  <si>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</si>
  <si>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</si>
  <si>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</si>
  <si>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</si>
  <si>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</si>
  <si>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</si>
  <si>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</si>
  <si>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</si>
  <si>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</si>
  <si>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</si>
  <si>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</si>
  <si>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</si>
  <si>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</si>
  <si>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</si>
  <si>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</si>
  <si>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</si>
  <si>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</si>
  <si>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</si>
  <si>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</si>
  <si>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</si>
  <si>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</si>
  <si>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</si>
  <si>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</si>
  <si>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</si>
  <si>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</si>
  <si>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</si>
  <si>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</si>
  <si>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</si>
  <si>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</si>
  <si>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</si>
  <si>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</si>
  <si>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</si>
  <si>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</si>
  <si>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</si>
  <si>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</si>
  <si>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</si>
  <si>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</si>
  <si>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</si>
  <si>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</si>
  <si>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</si>
  <si>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</si>
  <si>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</si>
  <si>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</si>
  <si>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</si>
  <si>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</si>
  <si>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</si>
  <si>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</si>
  <si>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</si>
  <si>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</si>
  <si>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</si>
  <si>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</si>
  <si>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</si>
  <si>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</si>
  <si>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</si>
  <si>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</si>
  <si>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</si>
  <si>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</si>
  <si>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</si>
  <si>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</si>
  <si>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</si>
  <si>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</si>
  <si>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</si>
  <si>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</si>
  <si>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</si>
  <si>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</si>
  <si>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</si>
  <si>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</si>
  <si>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</si>
  <si>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</si>
  <si>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</si>
  <si>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</si>
  <si>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</si>
  <si>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</si>
  <si>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</si>
  <si>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</si>
  <si>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</si>
  <si>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</si>
  <si>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</si>
  <si>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</si>
  <si>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</si>
  <si>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</si>
  <si>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</si>
  <si>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</si>
  <si>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</si>
  <si>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</si>
  <si>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</si>
  <si>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</si>
  <si>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</si>
  <si>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</si>
  <si>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</si>
  <si>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</si>
  <si>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</si>
  <si>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</si>
  <si>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</si>
  <si>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</si>
  <si>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</si>
  <si>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</si>
  <si>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</si>
  <si>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</si>
  <si>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</si>
  <si>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</si>
  <si>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</si>
  <si>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</si>
  <si>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</si>
  <si>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</si>
  <si>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</si>
  <si>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</si>
  <si>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</si>
  <si>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</si>
  <si>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</si>
  <si>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</si>
  <si>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</si>
  <si>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</si>
  <si>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</si>
  <si>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</si>
  <si>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</si>
  <si>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</si>
  <si>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</si>
  <si>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</si>
  <si>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</si>
  <si>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</si>
  <si>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</si>
  <si>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</si>
  <si>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</si>
  <si>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</si>
  <si>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</si>
  <si>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</si>
  <si>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</si>
  <si>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</si>
  <si>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</si>
  <si>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</si>
  <si>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</si>
  <si>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</si>
  <si>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</si>
  <si>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</si>
  <si>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</si>
  <si>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</si>
  <si>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</si>
  <si>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</si>
  <si>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</si>
  <si>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</si>
  <si>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</si>
  <si>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</si>
  <si>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</si>
  <si>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</si>
  <si>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</si>
  <si>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</si>
  <si>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</si>
  <si>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</si>
  <si>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</si>
  <si>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</si>
  <si>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</si>
  <si>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</si>
  <si>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</si>
  <si>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</si>
  <si>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</si>
  <si>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</si>
  <si>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</si>
  <si>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</si>
  <si>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</si>
  <si>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</si>
  <si>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</si>
  <si>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</si>
  <si>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</si>
  <si>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</si>
  <si>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</si>
  <si>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</si>
  <si>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</si>
  <si>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</si>
  <si>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</si>
  <si>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</si>
  <si>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</si>
  <si>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</si>
  <si>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</si>
  <si>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</si>
  <si>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</si>
  <si>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</si>
  <si>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</si>
  <si>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</si>
  <si>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</si>
  <si>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</si>
  <si>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</si>
  <si>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</si>
  <si>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</si>
  <si>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</si>
  <si>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</si>
  <si>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</si>
  <si>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</si>
  <si>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</si>
  <si>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</si>
  <si>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</si>
  <si>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</si>
  <si>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</si>
  <si>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</si>
  <si>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</si>
  <si>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</si>
  <si>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</si>
  <si>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</si>
  <si>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</si>
  <si>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</si>
  <si>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</si>
  <si>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</si>
  <si>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</si>
  <si>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</si>
  <si>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</si>
  <si>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</si>
  <si>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</si>
  <si>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</si>
  <si>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</si>
  <si>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</si>
  <si>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</si>
  <si>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</si>
  <si>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</si>
  <si>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</si>
  <si>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</si>
  <si>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</si>
  <si>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</si>
  <si>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</si>
  <si>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</si>
  <si>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</si>
  <si>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</si>
  <si>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</si>
  <si>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</si>
  <si>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</si>
  <si>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</si>
  <si>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</si>
  <si>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</si>
  <si>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</si>
  <si>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</si>
  <si>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</si>
  <si>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</si>
  <si>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</si>
  <si>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</si>
  <si>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</si>
  <si>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</si>
  <si>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</si>
  <si>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</si>
  <si>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</si>
  <si>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</si>
  <si>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</si>
  <si>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</si>
  <si>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</si>
  <si>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</si>
  <si>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</si>
  <si>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</si>
  <si>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</si>
  <si>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</si>
  <si>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</si>
  <si>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</si>
  <si>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</si>
  <si>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</si>
  <si>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</si>
  <si>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</si>
  <si>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</si>
  <si>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</si>
  <si>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</si>
  <si>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</si>
  <si>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</si>
  <si>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</si>
  <si>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</si>
  <si>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</si>
  <si>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</si>
  <si>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</si>
  <si>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</si>
  <si>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</si>
  <si>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</si>
  <si>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</si>
  <si>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</si>
  <si>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</si>
  <si>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</si>
  <si>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</si>
  <si>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</si>
  <si>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</si>
  <si>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</si>
  <si>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</si>
  <si>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</si>
  <si>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</si>
  <si>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</si>
  <si>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</si>
  <si>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</si>
  <si>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</si>
  <si>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</si>
  <si>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</si>
  <si>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</si>
  <si>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</si>
  <si>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</si>
  <si>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</si>
  <si>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</si>
  <si>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</si>
  <si>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</si>
  <si>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</si>
  <si>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</si>
  <si>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</si>
  <si>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</si>
  <si>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</si>
  <si>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</si>
  <si>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</si>
  <si>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</si>
  <si>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</si>
  <si>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</si>
  <si>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</si>
  <si>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</si>
  <si>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</si>
  <si>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</si>
  <si>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</si>
  <si>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</si>
  <si>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</si>
  <si>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</si>
  <si>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</si>
  <si>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</si>
  <si>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</si>
  <si>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</si>
  <si>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</si>
  <si>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</si>
  <si>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</si>
  <si>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</si>
  <si>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</si>
  <si>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</si>
  <si>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</si>
  <si>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</si>
  <si>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</si>
  <si>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</si>
  <si>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</si>
  <si>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</si>
  <si>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</si>
  <si>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</si>
  <si>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</si>
  <si>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</si>
  <si>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</si>
  <si>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</si>
  <si>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</si>
  <si>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</si>
  <si>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</si>
  <si>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</si>
  <si>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</si>
  <si>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</si>
  <si>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</si>
  <si>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</si>
  <si>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</si>
  <si>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</si>
  <si>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</si>
  <si>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</si>
  <si>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</si>
  <si>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</si>
  <si>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</si>
  <si>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</si>
  <si>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</si>
  <si>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</si>
  <si>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</si>
  <si>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</si>
  <si>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</si>
  <si>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</si>
  <si>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</si>
  <si>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</si>
  <si>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</si>
  <si>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</si>
  <si>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</si>
  <si>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</si>
  <si>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</si>
  <si>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</si>
  <si>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</si>
  <si>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</si>
  <si>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</si>
  <si>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</si>
  <si>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</si>
  <si>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</si>
  <si>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</si>
  <si>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</si>
  <si>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</si>
  <si>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</si>
  <si>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</si>
  <si>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</si>
  <si>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</si>
  <si>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</si>
  <si>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</si>
  <si>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</si>
  <si>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</si>
  <si>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</si>
  <si>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</si>
  <si>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</si>
  <si>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</si>
  <si>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</si>
  <si>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</si>
  <si>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</si>
  <si>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</si>
  <si>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</si>
  <si>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</si>
  <si>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</si>
  <si>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</si>
  <si>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</si>
  <si>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</si>
  <si>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</si>
  <si>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</si>
  <si>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</si>
  <si>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</si>
  <si>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</si>
  <si>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</si>
  <si>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</si>
  <si>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</si>
  <si>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</si>
  <si>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</si>
  <si>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</si>
  <si>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</si>
  <si>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</si>
  <si>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</si>
  <si>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</si>
  <si>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</si>
  <si>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</si>
  <si>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</si>
  <si>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</si>
  <si>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</si>
  <si>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</si>
  <si>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</si>
  <si>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</si>
  <si>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</si>
  <si>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</si>
  <si>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</si>
  <si>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</si>
  <si>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</si>
  <si>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</si>
  <si>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</si>
  <si>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</si>
  <si>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</si>
  <si>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</si>
  <si>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</si>
  <si>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</si>
  <si>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</si>
  <si>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</si>
  <si>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</si>
  <si>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</si>
  <si>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</si>
  <si>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</si>
  <si>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</si>
  <si>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</si>
  <si>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</si>
  <si>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</si>
  <si>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</si>
  <si>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</si>
  <si>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</si>
  <si>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</si>
  <si>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</si>
  <si>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</si>
  <si>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</si>
  <si>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</si>
  <si>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</si>
  <si>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</si>
  <si>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</si>
  <si>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</si>
  <si>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</si>
  <si>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</si>
  <si>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</si>
  <si>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</si>
  <si>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</si>
  <si>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</si>
  <si>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</si>
  <si>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</si>
  <si>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</si>
  <si>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</si>
  <si>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</si>
  <si>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</si>
  <si>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</si>
  <si>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</si>
  <si>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</si>
  <si>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</si>
  <si>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</si>
  <si>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</si>
  <si>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</si>
  <si>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</si>
  <si>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</si>
  <si>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</si>
  <si>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</si>
  <si>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</si>
  <si>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</si>
  <si>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</si>
  <si>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</si>
  <si>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</si>
  <si>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</si>
  <si>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</si>
  <si>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</si>
  <si>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</si>
  <si>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</si>
  <si>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</si>
  <si>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</si>
  <si>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</si>
  <si>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</si>
  <si>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</si>
  <si>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</si>
  <si>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</si>
  <si>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</si>
  <si>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</si>
  <si>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</si>
  <si>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</si>
  <si>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</si>
  <si>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</si>
  <si>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</si>
  <si>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</si>
  <si>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</si>
  <si>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</si>
  <si>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</si>
  <si>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</si>
  <si>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</si>
  <si>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</si>
  <si>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</si>
  <si>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</si>
  <si>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</si>
  <si>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</si>
  <si>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</si>
  <si>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</si>
  <si>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</si>
  <si>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</si>
  <si>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</si>
  <si>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</si>
  <si>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</si>
  <si>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</si>
  <si>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</si>
  <si>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</si>
  <si>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</si>
  <si>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</si>
  <si>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</si>
  <si>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</si>
  <si>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</si>
  <si>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</si>
  <si>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</si>
  <si>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</si>
  <si>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</si>
  <si>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</si>
  <si>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</si>
  <si>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</si>
  <si>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</si>
  <si>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</si>
  <si>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</si>
  <si>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</si>
  <si>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</si>
  <si>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</si>
  <si>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</si>
  <si>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</si>
  <si>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</si>
  <si>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</si>
  <si>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</si>
  <si>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</si>
  <si>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</si>
  <si>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</si>
  <si>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</si>
  <si>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</si>
  <si>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</si>
  <si>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</si>
  <si>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</si>
  <si>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</si>
  <si>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</si>
  <si>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</si>
  <si>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</si>
  <si>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</si>
  <si>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</si>
  <si>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</si>
  <si>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</si>
  <si>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</si>
  <si>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</si>
  <si>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</si>
  <si>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</si>
  <si>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</si>
  <si>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</si>
  <si>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</si>
  <si>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</si>
  <si>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</si>
  <si>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</si>
  <si>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</si>
  <si>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</si>
  <si>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</si>
  <si>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</si>
  <si>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</si>
  <si>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</si>
  <si>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</si>
  <si>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</si>
  <si>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</si>
  <si>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</si>
  <si>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</si>
  <si>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</si>
  <si>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</si>
  <si>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</si>
  <si>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</si>
  <si>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</si>
  <si>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</si>
  <si>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</si>
  <si>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</si>
  <si>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</si>
  <si>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</si>
  <si>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</si>
  <si>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</si>
  <si>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</si>
  <si>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</si>
  <si>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</si>
  <si>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</si>
  <si>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</si>
  <si>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</si>
  <si>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</si>
  <si>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</si>
  <si>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</si>
  <si>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</si>
  <si>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</si>
  <si>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</si>
  <si>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</si>
  <si>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</si>
  <si>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</si>
  <si>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</si>
  <si>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</si>
  <si>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</si>
  <si>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</si>
  <si>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</si>
  <si>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</si>
  <si>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</si>
  <si>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</si>
  <si>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</si>
  <si>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</si>
  <si>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</si>
  <si>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</si>
  <si>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</si>
  <si>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</si>
  <si>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</si>
  <si>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</si>
  <si>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</si>
  <si>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</si>
  <si>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</si>
  <si>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</si>
  <si>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</si>
  <si>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</si>
  <si>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</si>
  <si>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</si>
  <si>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</si>
  <si>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</si>
  <si>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</si>
  <si>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</si>
  <si>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</si>
  <si>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</si>
  <si>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</si>
  <si>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</si>
  <si>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</si>
  <si>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</si>
  <si>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</si>
  <si>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</si>
  <si>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</si>
  <si>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</si>
  <si>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</si>
  <si>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</si>
  <si>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</si>
  <si>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</si>
  <si>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</si>
  <si>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</si>
  <si>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</si>
  <si>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</si>
  <si>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</si>
  <si>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</si>
  <si>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</si>
  <si>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</si>
  <si>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</si>
  <si>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</si>
  <si>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</si>
  <si>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</si>
  <si>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</si>
  <si>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</si>
  <si>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</si>
  <si>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</si>
  <si>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</si>
  <si>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</si>
  <si>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</si>
  <si>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</si>
  <si>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</si>
  <si>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</si>
  <si>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</si>
  <si>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</si>
  <si>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</si>
  <si>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</si>
  <si>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</si>
  <si>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</si>
  <si>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</si>
  <si>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</si>
  <si>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</si>
  <si>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</si>
  <si>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</si>
  <si>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</si>
  <si>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</si>
  <si>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</si>
  <si>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</si>
  <si>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</si>
  <si>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</si>
  <si>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</si>
  <si>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</si>
  <si>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</si>
  <si>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</si>
  <si>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</si>
  <si>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</si>
  <si>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</si>
  <si>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</si>
  <si>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</si>
  <si>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</si>
  <si>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</si>
  <si>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</si>
  <si>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</si>
  <si>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</si>
  <si>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</si>
  <si>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</si>
  <si>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</si>
  <si>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</si>
  <si>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</si>
  <si>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</si>
  <si>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</si>
  <si>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</si>
  <si>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</si>
  <si>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</si>
  <si>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</si>
  <si>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</si>
  <si>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</si>
  <si>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</si>
  <si>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</si>
  <si>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</si>
  <si>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</si>
  <si>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</si>
  <si>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</si>
  <si>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</si>
  <si>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</si>
  <si>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</si>
  <si>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</si>
  <si>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</si>
  <si>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</si>
  <si>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</si>
  <si>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</si>
  <si>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</si>
  <si>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</si>
  <si>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</si>
  <si>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</si>
  <si>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</si>
  <si>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</si>
  <si>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</si>
  <si>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</si>
  <si>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</si>
  <si>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</si>
  <si>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</si>
  <si>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</si>
  <si>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</si>
  <si>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</si>
  <si>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</si>
  <si>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</si>
  <si>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</si>
  <si>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</si>
  <si>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</si>
  <si>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</si>
  <si>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</si>
  <si>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</si>
  <si>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</si>
  <si>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</si>
  <si>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</si>
  <si>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</si>
  <si>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</si>
  <si>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</si>
  <si>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</si>
  <si>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</si>
  <si>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</si>
  <si>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</si>
  <si>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</si>
  <si>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</si>
  <si>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</si>
  <si>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</si>
  <si>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</si>
  <si>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</si>
  <si>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</si>
  <si>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</si>
  <si>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</si>
  <si>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</si>
  <si>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</si>
  <si>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</si>
  <si>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</si>
  <si>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</si>
  <si>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</si>
  <si>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</si>
  <si>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</si>
  <si>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</si>
  <si>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</si>
  <si>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</si>
  <si>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</si>
  <si>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</si>
  <si>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</si>
  <si>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</si>
  <si>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</si>
  <si>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</si>
  <si>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</si>
  <si>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</si>
  <si>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</si>
  <si>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</si>
  <si>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</si>
  <si>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</si>
  <si>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</si>
  <si>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</si>
  <si>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</si>
  <si>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</si>
  <si>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</si>
  <si>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</si>
  <si>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</si>
  <si>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</si>
  <si>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</si>
  <si>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</si>
  <si>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</si>
  <si>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</si>
  <si>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</si>
  <si>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</si>
  <si>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</si>
  <si>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</si>
  <si>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</si>
  <si>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</si>
  <si>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</si>
  <si>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</si>
  <si>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</si>
  <si>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</si>
  <si>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</si>
  <si>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</si>
  <si>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</si>
  <si>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</si>
  <si>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</si>
  <si>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</si>
  <si>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</si>
  <si>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</si>
  <si>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</si>
  <si>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</si>
  <si>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</si>
  <si>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</si>
  <si>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</si>
  <si>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</si>
  <si>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</si>
  <si>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</si>
  <si>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</si>
  <si>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</si>
  <si>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</si>
  <si>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</si>
  <si>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</si>
  <si>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</si>
  <si>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</si>
  <si>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</si>
  <si>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</si>
  <si>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</si>
  <si>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</si>
  <si>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</si>
  <si>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</si>
  <si>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</si>
  <si>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</si>
  <si>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</si>
  <si>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</si>
  <si>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</si>
  <si>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</si>
  <si>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</si>
  <si>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</si>
  <si>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</si>
  <si>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</si>
  <si>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</si>
  <si>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</si>
  <si>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</si>
  <si>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</si>
  <si>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</si>
  <si>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</si>
  <si>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</si>
  <si>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</si>
  <si>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</si>
  <si>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</si>
  <si>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</si>
  <si>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</si>
  <si>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</si>
  <si>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</si>
  <si>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</si>
  <si>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</si>
  <si>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</si>
  <si>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</si>
  <si>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</si>
  <si>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</si>
  <si>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</si>
  <si>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</si>
  <si>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</si>
  <si>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</si>
  <si>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</si>
  <si>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</si>
  <si>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</si>
  <si>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</si>
  <si>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</si>
  <si>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</si>
  <si>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</si>
  <si>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</si>
  <si>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</si>
  <si>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</si>
  <si>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</si>
  <si>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</si>
  <si>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</si>
  <si>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</si>
  <si>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</si>
  <si>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</si>
  <si>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</si>
  <si>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</si>
  <si>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</si>
  <si>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</si>
  <si>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</si>
  <si>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</si>
  <si>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</si>
  <si>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</si>
  <si>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</si>
  <si>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</si>
  <si>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</si>
  <si>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</si>
  <si>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</si>
  <si>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</si>
  <si>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</si>
  <si>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</si>
  <si>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</si>
  <si>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</si>
  <si>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</si>
  <si>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</si>
  <si>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</si>
  <si>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</si>
  <si>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</si>
  <si>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</si>
  <si>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</si>
  <si>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</si>
  <si>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</si>
  <si>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</si>
  <si>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</si>
  <si>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</si>
  <si>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</si>
  <si>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</si>
  <si>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</si>
  <si>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</si>
  <si>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</si>
  <si>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</si>
  <si>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</si>
  <si>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</si>
  <si>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</si>
  <si>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</si>
  <si>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</si>
  <si>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</si>
  <si>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</si>
  <si>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</si>
  <si>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</si>
  <si>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</si>
  <si>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</si>
  <si>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</si>
  <si>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</si>
  <si>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</si>
  <si>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</si>
  <si>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</si>
  <si>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</si>
  <si>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</si>
  <si>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</si>
  <si>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</si>
  <si>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</si>
  <si>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</si>
  <si>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</si>
  <si>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</si>
  <si>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</si>
  <si>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</si>
  <si>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</si>
  <si>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</si>
  <si>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</si>
  <si>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</si>
  <si>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</si>
  <si>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</si>
  <si>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</si>
  <si>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</si>
  <si>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</si>
  <si>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</si>
  <si>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</si>
  <si>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</si>
  <si>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</si>
  <si>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</si>
  <si>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</si>
  <si>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</si>
  <si>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</si>
  <si>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</si>
  <si>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</si>
  <si>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</si>
  <si>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</si>
  <si>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</si>
  <si>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</si>
  <si>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</si>
  <si>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</si>
  <si>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</si>
  <si>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</si>
  <si>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</si>
  <si>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</si>
  <si>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</si>
  <si>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</si>
  <si>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</si>
  <si>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</si>
  <si>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</si>
  <si>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</si>
  <si>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</si>
  <si>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</si>
  <si>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</si>
  <si>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</si>
  <si>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</si>
  <si>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</si>
  <si>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</si>
  <si>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</si>
  <si>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</si>
  <si>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</si>
  <si>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</si>
  <si>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</si>
  <si>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</si>
  <si>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</si>
  <si>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</si>
  <si>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</si>
  <si>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</si>
  <si>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</si>
  <si>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</si>
  <si>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</si>
  <si>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</si>
  <si>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</si>
  <si>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</si>
  <si>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</si>
  <si>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</si>
  <si>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</si>
  <si>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</si>
  <si>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</si>
  <si>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</si>
  <si>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</si>
  <si>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</si>
  <si>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</si>
  <si>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</si>
  <si>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</si>
  <si>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</si>
  <si>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</si>
  <si>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</si>
  <si>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</si>
  <si>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</si>
  <si>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</si>
  <si>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</si>
  <si>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</si>
  <si>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</si>
  <si>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</si>
  <si>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</si>
  <si>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</si>
  <si>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</si>
  <si>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</si>
  <si>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</si>
  <si>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</si>
  <si>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</si>
  <si>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</si>
  <si>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</si>
  <si>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</si>
  <si>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</si>
  <si>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</si>
  <si>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</si>
  <si>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</si>
  <si>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</si>
  <si>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</si>
  <si>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</si>
  <si>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</si>
  <si>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</si>
  <si>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</si>
  <si>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</si>
  <si>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</si>
  <si>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</si>
  <si>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</si>
  <si>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</si>
  <si>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</si>
  <si>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</si>
  <si>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</si>
  <si>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</si>
  <si>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</si>
  <si>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</si>
  <si>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</si>
  <si>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</si>
  <si>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</si>
  <si>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</si>
  <si>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</si>
  <si>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</si>
  <si>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</si>
  <si>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</si>
  <si>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</si>
  <si>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</si>
  <si>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</si>
  <si>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</si>
  <si>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</si>
  <si>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</si>
  <si>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</si>
  <si>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</si>
  <si>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</si>
  <si>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</si>
  <si>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</si>
  <si>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</si>
  <si>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</si>
  <si>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</si>
  <si>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</si>
  <si>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</si>
  <si>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</si>
  <si>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</si>
  <si>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</si>
  <si>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</si>
  <si>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</si>
  <si>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</si>
  <si>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</si>
  <si>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</si>
  <si>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</si>
  <si>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</si>
  <si>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</si>
  <si>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</si>
  <si>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</si>
  <si>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</si>
  <si>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</si>
  <si>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</si>
  <si>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</si>
  <si>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</si>
  <si>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</si>
  <si>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</si>
  <si>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</si>
  <si>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</si>
  <si>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</si>
  <si>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</si>
  <si>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</si>
  <si>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</si>
  <si>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</si>
  <si>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</si>
  <si>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</si>
  <si>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</si>
  <si>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</si>
  <si>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</si>
  <si>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</si>
  <si>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</si>
  <si>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</si>
  <si>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</si>
  <si>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</si>
  <si>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</si>
  <si>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</si>
  <si>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</si>
  <si>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</si>
  <si>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</si>
  <si>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</si>
  <si>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</si>
  <si>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</si>
  <si>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</si>
  <si>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</si>
  <si>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</si>
  <si>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</si>
  <si>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</si>
  <si>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</si>
  <si>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</si>
  <si>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</si>
  <si>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</si>
  <si>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</si>
  <si>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</si>
  <si>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</si>
  <si>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</si>
  <si>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</si>
  <si>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</si>
  <si>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</si>
  <si>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</si>
  <si>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</si>
  <si>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</si>
  <si>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</si>
  <si>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</si>
  <si>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</si>
  <si>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</si>
  <si>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</si>
  <si>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</si>
  <si>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</si>
  <si>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</si>
  <si>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</si>
  <si>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</si>
  <si>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</si>
  <si>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</si>
  <si>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</si>
  <si>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</si>
  <si>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</si>
  <si>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</si>
  <si>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</si>
  <si>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</si>
  <si>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</si>
  <si>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</si>
  <si>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</si>
  <si>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</si>
  <si>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</si>
  <si>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</si>
  <si>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</si>
  <si>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</si>
  <si>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</si>
  <si>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</si>
  <si>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</si>
  <si>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</si>
  <si>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</si>
  <si>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</si>
  <si>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</si>
  <si>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</si>
  <si>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</si>
  <si>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</si>
  <si>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</si>
  <si>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</si>
  <si>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</si>
  <si>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</si>
  <si>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</si>
  <si>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</si>
  <si>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</si>
  <si>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</si>
  <si>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</si>
  <si>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</si>
  <si>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</si>
  <si>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</si>
  <si>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</si>
  <si>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</si>
  <si>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</si>
  <si>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</si>
  <si>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</si>
  <si>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</si>
  <si>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</si>
  <si>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</si>
  <si>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</si>
  <si>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</si>
  <si>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</si>
  <si>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</si>
  <si>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</si>
  <si>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</si>
  <si>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</si>
  <si>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</si>
  <si>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</si>
  <si>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</si>
  <si>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</si>
  <si>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</si>
  <si>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</si>
  <si>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</si>
  <si>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</si>
  <si>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</si>
  <si>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</si>
  <si>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</si>
  <si>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</si>
  <si>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</si>
  <si>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</si>
  <si>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</si>
  <si>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</si>
  <si>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</si>
  <si>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</si>
  <si>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</si>
  <si>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</si>
  <si>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</si>
  <si>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</si>
  <si>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</si>
  <si>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</si>
  <si>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</si>
  <si>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</si>
  <si>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</si>
  <si>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</si>
  <si>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</si>
  <si>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</si>
  <si>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</si>
  <si>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</si>
  <si>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</si>
  <si>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</si>
  <si>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</si>
  <si>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</si>
  <si>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</si>
  <si>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</si>
  <si>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</si>
  <si>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</si>
  <si>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</si>
  <si>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</si>
  <si>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</si>
  <si>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</si>
  <si>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</si>
  <si>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</si>
  <si>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</si>
  <si>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</si>
  <si>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</si>
  <si>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</si>
  <si>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</si>
  <si>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</si>
  <si>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</si>
  <si>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</si>
  <si>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</si>
  <si>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</si>
  <si>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</si>
  <si>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</si>
  <si>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</si>
  <si>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</si>
  <si>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</si>
  <si>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</si>
  <si>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</si>
  <si>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</si>
  <si>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</si>
  <si>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</si>
  <si>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</si>
  <si>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</si>
  <si>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</si>
  <si>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</si>
  <si>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</si>
  <si>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</si>
  <si>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</si>
  <si>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</si>
  <si>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</si>
  <si>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</si>
  <si>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</si>
  <si>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</si>
  <si>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</si>
  <si>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</si>
  <si>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</si>
  <si>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</si>
  <si>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</si>
  <si>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</si>
  <si>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</si>
  <si>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</si>
  <si>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</si>
  <si>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</si>
  <si>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</si>
  <si>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</si>
  <si>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</si>
  <si>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</si>
  <si>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</si>
  <si>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</si>
  <si>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</si>
  <si>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</si>
  <si>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</si>
  <si>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</si>
  <si>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</si>
  <si>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</si>
  <si>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</si>
  <si>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</si>
  <si>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</si>
  <si>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</si>
  <si>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</si>
  <si>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</si>
  <si>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</si>
  <si>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</si>
  <si>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</si>
  <si>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</si>
  <si>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</si>
  <si>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</si>
  <si>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</si>
  <si>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</si>
  <si>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</si>
  <si>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</si>
  <si>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</si>
  <si>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</si>
  <si>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</si>
  <si>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</si>
  <si>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</si>
  <si>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</si>
  <si>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</si>
  <si>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</si>
  <si>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</si>
  <si>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</si>
  <si>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</si>
  <si>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</si>
  <si>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</si>
  <si>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</si>
  <si>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</si>
  <si>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</si>
  <si>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</si>
  <si>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</si>
  <si>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</si>
  <si>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</si>
  <si>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</si>
  <si>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</si>
  <si>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</si>
  <si>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</si>
  <si>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</si>
  <si>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</si>
  <si>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</si>
  <si>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</si>
  <si>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</si>
  <si>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</si>
  <si>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</si>
  <si>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</si>
  <si>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</si>
  <si>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</si>
  <si>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</si>
  <si>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</si>
  <si>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</si>
  <si>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</si>
  <si>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</si>
  <si>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</si>
  <si>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</si>
  <si>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</si>
  <si>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</si>
  <si>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</si>
  <si>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</si>
  <si>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</si>
  <si>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</si>
  <si>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</si>
  <si>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</si>
  <si>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</si>
  <si>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</si>
  <si>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</si>
  <si>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</si>
  <si>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</si>
  <si>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</si>
  <si>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</si>
  <si>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</si>
  <si>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</si>
  <si>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</si>
  <si>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</si>
  <si>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</si>
  <si>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</si>
  <si>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</si>
  <si>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</si>
  <si>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</si>
  <si>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</si>
  <si>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</si>
  <si>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</si>
  <si>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</si>
  <si>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</si>
  <si>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</si>
  <si>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</si>
  <si>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</si>
  <si>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</si>
  <si>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</si>
  <si>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</si>
  <si>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</si>
  <si>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</si>
  <si>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</si>
  <si>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</si>
  <si>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</si>
  <si>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</si>
  <si>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</si>
  <si>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</si>
  <si>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</si>
  <si>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</si>
  <si>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</si>
  <si>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</si>
  <si>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</si>
  <si>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</si>
  <si>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</si>
  <si>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</si>
  <si>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</si>
  <si>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</si>
  <si>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</si>
  <si>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</si>
  <si>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</si>
  <si>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</si>
  <si>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</si>
  <si>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</si>
  <si>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</si>
  <si>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</si>
  <si>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</si>
  <si>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</si>
  <si>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</si>
  <si>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</si>
  <si>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</si>
  <si>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</si>
  <si>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</si>
  <si>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</si>
  <si>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</si>
  <si>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</si>
  <si>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</si>
  <si>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</si>
  <si>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</si>
  <si>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</si>
  <si>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</si>
  <si>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</si>
  <si>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</si>
  <si>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</si>
  <si>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</si>
  <si>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</si>
  <si>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</si>
  <si>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</si>
  <si>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</si>
  <si>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</si>
  <si>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</si>
  <si>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</si>
  <si>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</si>
  <si>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</si>
  <si>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</si>
  <si>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</si>
  <si>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</si>
  <si>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</si>
  <si>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</si>
  <si>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</si>
  <si>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</si>
  <si>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</si>
  <si>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</si>
  <si>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</si>
  <si>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</si>
  <si>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</si>
  <si>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</si>
  <si>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</si>
  <si>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</si>
  <si>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</si>
  <si>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</si>
  <si>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</si>
  <si>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</si>
  <si>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</si>
  <si>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</si>
  <si>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</si>
  <si>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</si>
  <si>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</si>
  <si>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</si>
  <si>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</si>
  <si>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</si>
  <si>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</si>
  <si>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</si>
  <si>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</si>
  <si>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</si>
  <si>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</si>
  <si>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</si>
  <si>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</si>
  <si>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</si>
  <si>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</si>
  <si>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</si>
  <si>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</si>
  <si>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</si>
  <si>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</si>
  <si>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</si>
  <si>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</si>
  <si>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</si>
  <si>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</si>
  <si>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</si>
  <si>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</si>
  <si>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</si>
  <si>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</si>
  <si>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</si>
  <si>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</si>
  <si>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</si>
  <si>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</si>
  <si>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</si>
  <si>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</si>
  <si>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</si>
  <si>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</si>
  <si>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</si>
  <si>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</si>
  <si>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</si>
  <si>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</si>
  <si>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</si>
  <si>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</si>
  <si>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</si>
  <si>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</si>
  <si>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</si>
  <si>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</si>
  <si>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</si>
  <si>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</si>
  <si>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</si>
  <si>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</si>
  <si>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</si>
  <si>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</si>
  <si>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</si>
  <si>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</si>
  <si>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</si>
  <si>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</si>
  <si>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</si>
  <si>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</si>
  <si>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</si>
  <si>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</si>
  <si>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</si>
  <si>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</si>
  <si>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</si>
  <si>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</si>
  <si>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</si>
  <si>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</si>
  <si>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</si>
  <si>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</si>
  <si>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</si>
  <si>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</si>
  <si>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</si>
  <si>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</si>
  <si>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</si>
  <si>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</si>
  <si>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</si>
  <si>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</si>
  <si>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</si>
  <si>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</si>
  <si>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</si>
  <si>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</si>
  <si>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</si>
  <si>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</si>
  <si>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</si>
  <si>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</si>
  <si>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</si>
  <si>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</si>
  <si>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</si>
  <si>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</si>
  <si>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</si>
  <si>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</si>
  <si>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</si>
  <si>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</si>
  <si>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</si>
  <si>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</si>
  <si>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</si>
  <si>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</si>
  <si>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</si>
  <si>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</si>
  <si>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</si>
  <si>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</si>
  <si>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</si>
  <si>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</si>
  <si>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</si>
  <si>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</si>
  <si>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</si>
  <si>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</si>
  <si>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</si>
  <si>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</si>
  <si>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</si>
  <si>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</si>
  <si>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</si>
  <si>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</si>
  <si>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</si>
  <si>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</si>
  <si>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</si>
  <si>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</si>
  <si>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</si>
  <si>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</si>
  <si>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</si>
  <si>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</si>
  <si>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</si>
  <si>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</si>
  <si>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</si>
  <si>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</si>
  <si>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</si>
  <si>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</si>
  <si>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</si>
  <si>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</si>
  <si>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</si>
  <si>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</si>
  <si>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</si>
  <si>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</si>
  <si>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</si>
  <si>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</si>
  <si>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</si>
  <si>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</si>
  <si>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</si>
  <si>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</si>
  <si>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</si>
  <si>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</si>
  <si>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</si>
  <si>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</si>
  <si>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</si>
  <si>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</si>
  <si>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</si>
  <si>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</si>
  <si>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</si>
  <si>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</si>
  <si>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</si>
  <si>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</si>
  <si>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</si>
  <si>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</si>
  <si>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</si>
  <si>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</si>
  <si>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</si>
  <si>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</si>
  <si>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</si>
  <si>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</si>
  <si>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</si>
  <si>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</si>
  <si>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</si>
  <si>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</si>
  <si>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</si>
  <si>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</si>
  <si>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</si>
  <si>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</si>
  <si>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</si>
  <si>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</si>
  <si>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</si>
  <si>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</si>
  <si>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</si>
  <si>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</si>
  <si>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</si>
  <si>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</si>
  <si>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</si>
  <si>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</si>
  <si>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</si>
  <si>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</si>
  <si>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</si>
  <si>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</si>
  <si>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</si>
  <si>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</si>
  <si>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</si>
  <si>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</si>
  <si>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</si>
  <si>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</si>
  <si>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</si>
  <si>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</si>
  <si>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</si>
  <si>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</si>
  <si>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</si>
  <si>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</si>
  <si>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</si>
  <si>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</si>
  <si>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</si>
  <si>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</si>
  <si>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</si>
  <si>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</si>
  <si>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</si>
  <si>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</si>
  <si>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</si>
  <si>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</si>
  <si>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</si>
  <si>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</si>
  <si>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</si>
  <si>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</si>
  <si>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</si>
  <si>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</si>
  <si>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</si>
  <si>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</si>
  <si>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</si>
  <si>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</si>
  <si>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</si>
  <si>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</si>
  <si>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</si>
  <si>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</si>
  <si>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</si>
  <si>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</si>
  <si>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</si>
  <si>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</si>
  <si>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</si>
  <si>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</si>
  <si>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</si>
  <si>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</si>
  <si>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</si>
  <si>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</si>
  <si>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</si>
  <si>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</si>
  <si>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</si>
  <si>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</si>
  <si>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</si>
  <si>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</si>
  <si>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</si>
  <si>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</si>
  <si>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</si>
  <si>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</si>
  <si>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</si>
  <si>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</si>
  <si>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</si>
  <si>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</si>
  <si>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</si>
  <si>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</si>
  <si>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</si>
  <si>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</si>
  <si>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</si>
  <si>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</si>
  <si>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</si>
  <si>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</si>
  <si>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</si>
  <si>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</si>
  <si>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</si>
  <si>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</si>
  <si>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</si>
  <si>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</si>
  <si>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</si>
  <si>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</si>
  <si>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</si>
  <si>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</si>
  <si>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</si>
  <si>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</si>
  <si>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</si>
  <si>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</si>
  <si>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</si>
  <si>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</si>
  <si>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</si>
  <si>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</si>
  <si>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</si>
  <si>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</si>
  <si>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</si>
  <si>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</si>
  <si>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</si>
  <si>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</si>
  <si>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</si>
  <si>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</si>
  <si>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</si>
  <si>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</si>
  <si>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</si>
  <si>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</si>
  <si>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</si>
  <si>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</si>
  <si>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</si>
  <si>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</si>
  <si>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</si>
  <si>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</si>
  <si>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</si>
  <si>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</si>
  <si>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</si>
  <si>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</si>
  <si>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</si>
  <si>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</si>
  <si>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</si>
  <si>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</si>
  <si>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</si>
  <si>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</si>
  <si>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</si>
  <si>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</si>
  <si>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</si>
  <si>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</si>
  <si>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</si>
  <si>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</si>
  <si>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</si>
  <si>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</si>
  <si>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</si>
  <si>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</si>
  <si>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</si>
  <si>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</si>
  <si>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</si>
  <si>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</si>
  <si>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</si>
  <si>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</si>
  <si>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</si>
  <si>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</si>
  <si>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</si>
  <si>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</si>
  <si>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</si>
  <si>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</si>
  <si>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</si>
  <si>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</si>
  <si>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</si>
  <si>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</si>
  <si>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</si>
  <si>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</si>
  <si>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</si>
  <si>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</si>
  <si>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</si>
  <si>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</si>
  <si>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</si>
  <si>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</si>
  <si>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</si>
  <si>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</si>
  <si>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</si>
  <si>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</si>
  <si>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</si>
  <si>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</si>
  <si>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</si>
  <si>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</si>
  <si>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</si>
  <si>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</si>
  <si>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</si>
  <si>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</si>
  <si>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</si>
  <si>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</si>
  <si>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</si>
  <si>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</si>
  <si>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</si>
  <si>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</si>
  <si>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</si>
  <si>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</si>
  <si>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</si>
  <si>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</si>
  <si>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</si>
  <si>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</si>
  <si>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</si>
  <si>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</si>
  <si>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</si>
  <si>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</si>
  <si>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</si>
  <si>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</si>
  <si>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</si>
  <si>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</si>
  <si>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</si>
  <si>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</si>
  <si>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</si>
  <si>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</si>
  <si>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</si>
  <si>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</si>
  <si>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</si>
  <si>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</si>
  <si>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</si>
  <si>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</si>
  <si>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</si>
  <si>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</si>
  <si>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</si>
  <si>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</si>
  <si>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</si>
  <si>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</si>
  <si>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</si>
  <si>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</si>
  <si>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</si>
  <si>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</si>
  <si>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</si>
  <si>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</si>
  <si>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</si>
  <si>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</si>
  <si>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</si>
  <si>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</si>
  <si>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</si>
  <si>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</si>
  <si>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</si>
  <si>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</si>
  <si>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</si>
  <si>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</si>
  <si>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</si>
  <si>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</si>
  <si>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</si>
  <si>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</si>
  <si>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</si>
  <si>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</si>
  <si>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</si>
  <si>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</si>
  <si>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</si>
  <si>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</si>
  <si>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</si>
  <si>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</si>
  <si>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</si>
  <si>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</si>
  <si>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</si>
  <si>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</si>
  <si>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</si>
  <si>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</si>
  <si>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</si>
  <si>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</si>
  <si>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</si>
  <si>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</si>
  <si>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</si>
  <si>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</si>
  <si>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</si>
  <si>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</si>
  <si>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</si>
  <si>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</si>
  <si>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</si>
  <si>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</si>
  <si>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</si>
  <si>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</si>
  <si>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</si>
  <si>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</si>
  <si>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</si>
  <si>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</si>
  <si>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</si>
  <si>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</si>
  <si>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</si>
  <si>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</si>
  <si>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</si>
  <si>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</si>
  <si>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</si>
  <si>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</si>
  <si>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</si>
  <si>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</si>
  <si>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</si>
  <si>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</si>
  <si>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</si>
  <si>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</si>
  <si>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</si>
  <si>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</si>
  <si>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</si>
  <si>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</si>
  <si>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</si>
  <si>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</si>
  <si>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</si>
  <si>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</si>
  <si>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</si>
  <si>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</si>
  <si>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</si>
  <si>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</si>
  <si>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</si>
  <si>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</si>
  <si>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</si>
  <si>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</si>
  <si>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</si>
  <si>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</si>
  <si>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</si>
  <si>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</si>
  <si>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</si>
  <si>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</si>
  <si>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</si>
  <si>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</si>
  <si>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</si>
  <si>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</si>
  <si>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</si>
  <si>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</si>
  <si>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</si>
  <si>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</si>
  <si>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</si>
  <si>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</si>
  <si>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</si>
  <si>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</si>
  <si>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</si>
  <si>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</si>
  <si>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</si>
  <si>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</si>
  <si>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</si>
  <si>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</si>
  <si>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</si>
  <si>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</si>
  <si>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</si>
  <si>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</si>
  <si>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</si>
  <si>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</si>
  <si>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</si>
  <si>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</si>
  <si>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</si>
  <si>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</si>
  <si>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</si>
  <si>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</si>
  <si>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</si>
  <si>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</si>
  <si>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</si>
  <si>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</si>
  <si>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</si>
  <si>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</si>
  <si>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</si>
  <si>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</si>
  <si>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</si>
  <si>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</si>
  <si>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</si>
  <si>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</si>
  <si>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</si>
  <si>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</si>
  <si>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</si>
  <si>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</si>
  <si>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</si>
  <si>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</si>
  <si>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</si>
  <si>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</si>
  <si>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</si>
  <si>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</si>
  <si>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</si>
  <si>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</si>
  <si>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</si>
  <si>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</si>
  <si>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</si>
  <si>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</si>
  <si>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</si>
  <si>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</si>
  <si>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</si>
  <si>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</si>
  <si>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</si>
  <si>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</si>
  <si>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</si>
  <si>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</si>
  <si>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</si>
  <si>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</si>
  <si>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</si>
  <si>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</si>
  <si>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</si>
  <si>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</si>
  <si>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</si>
  <si>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</si>
  <si>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</si>
  <si>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</si>
  <si>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</si>
  <si>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</si>
  <si>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</si>
  <si>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</si>
  <si>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</si>
  <si>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</si>
  <si>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</si>
  <si>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</si>
  <si>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</si>
  <si>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</si>
  <si>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</si>
  <si>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</si>
  <si>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</si>
  <si>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</si>
  <si>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</si>
  <si>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</si>
  <si>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</si>
  <si>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</si>
  <si>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</si>
  <si>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</si>
  <si>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</si>
  <si>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</si>
  <si>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</si>
  <si>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</si>
  <si>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</si>
  <si>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</si>
  <si>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</si>
  <si>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</si>
  <si>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</si>
  <si>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</si>
  <si>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</si>
  <si>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</si>
  <si>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</si>
  <si>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</si>
  <si>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</si>
  <si>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</si>
  <si>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</si>
  <si>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</si>
  <si>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</si>
  <si>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</si>
  <si>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</si>
  <si>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</si>
  <si>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</si>
  <si>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</si>
  <si>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</si>
  <si>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</si>
  <si>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</si>
  <si>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</si>
  <si>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</si>
  <si>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</si>
  <si>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</si>
  <si>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</si>
  <si>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</si>
  <si>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</si>
  <si>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</si>
  <si>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</si>
  <si>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</si>
  <si>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</si>
  <si>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</si>
  <si>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</si>
  <si>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</si>
  <si>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</si>
  <si>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</si>
  <si>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</si>
  <si>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</si>
  <si>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</si>
  <si>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</si>
  <si>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</si>
  <si>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</si>
  <si>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</si>
  <si>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</si>
  <si>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</si>
  <si>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</si>
  <si>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</si>
  <si>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</si>
  <si>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</si>
  <si>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</si>
  <si>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</si>
  <si>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</si>
  <si>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</si>
  <si>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</si>
  <si>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</si>
  <si>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</si>
  <si>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</si>
  <si>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</si>
  <si>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</si>
  <si>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</si>
  <si>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</si>
  <si>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</si>
  <si>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</si>
  <si>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</si>
  <si>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</si>
  <si>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</si>
  <si>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</si>
  <si>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</si>
  <si>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</si>
  <si>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</si>
  <si>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</si>
  <si>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</si>
  <si>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</si>
  <si>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</si>
  <si>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</si>
  <si>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</si>
  <si>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</si>
  <si>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</si>
  <si>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</si>
  <si>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</si>
  <si>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</si>
  <si>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</si>
  <si>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</si>
  <si>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</si>
  <si>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</si>
  <si>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</si>
  <si>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</si>
  <si>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</si>
  <si>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</si>
  <si>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</si>
  <si>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</si>
  <si>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</si>
  <si>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</si>
  <si>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</si>
  <si>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</si>
  <si>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</si>
  <si>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</si>
  <si>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</si>
  <si>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</si>
  <si>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</si>
  <si>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</si>
  <si>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</si>
  <si>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</si>
  <si>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</si>
  <si>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</si>
  <si>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</si>
  <si>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</si>
  <si>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</si>
  <si>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</si>
  <si>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</si>
  <si>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</si>
  <si>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</si>
  <si>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</si>
  <si>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</si>
  <si>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</si>
  <si>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</si>
  <si>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</si>
  <si>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</si>
  <si>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</si>
  <si>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</si>
  <si>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</si>
  <si>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</si>
  <si>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</si>
  <si>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</si>
  <si>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</si>
  <si>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</si>
  <si>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</si>
  <si>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</si>
  <si>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</si>
  <si>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</si>
  <si>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</si>
  <si>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</si>
  <si>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</si>
  <si>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</si>
  <si>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</si>
  <si>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</si>
  <si>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</si>
  <si>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</si>
  <si>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</si>
  <si>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</si>
  <si>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</si>
  <si>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</si>
  <si>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</si>
  <si>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</si>
  <si>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</si>
  <si>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</si>
  <si>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</si>
  <si>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</si>
  <si>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</si>
  <si>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</si>
  <si>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</si>
  <si>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</si>
  <si>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</si>
  <si>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</si>
  <si>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</si>
  <si>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</si>
  <si>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</si>
  <si>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</si>
  <si>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</si>
  <si>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</si>
  <si>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</si>
  <si>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</si>
  <si>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</si>
  <si>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</si>
  <si>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</si>
  <si>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</si>
  <si>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</si>
  <si>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</si>
  <si>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</si>
  <si>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</si>
  <si>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</si>
  <si>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</si>
  <si>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</si>
  <si>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</si>
  <si>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</si>
  <si>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</si>
  <si>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</si>
  <si>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</si>
  <si>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</si>
  <si>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</si>
  <si>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</si>
  <si>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</si>
  <si>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</si>
  <si>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</si>
  <si>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</si>
  <si>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</si>
  <si>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</si>
  <si>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</si>
  <si>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</si>
  <si>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</si>
  <si>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</si>
  <si>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</si>
  <si>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</si>
  <si>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</si>
  <si>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</si>
  <si>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</si>
  <si>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</si>
  <si>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</si>
  <si>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</si>
  <si>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</si>
  <si>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</si>
  <si>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</si>
  <si>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</si>
  <si>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</si>
  <si>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</si>
  <si>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</si>
  <si>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</si>
  <si>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</si>
  <si>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</si>
  <si>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</si>
  <si>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</si>
  <si>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</si>
  <si>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</si>
  <si>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</si>
  <si>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</si>
  <si>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</si>
  <si>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</si>
  <si>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</si>
  <si>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</si>
  <si>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</si>
  <si>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</si>
  <si>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</si>
  <si>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</si>
  <si>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</si>
  <si>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</si>
  <si>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</si>
  <si>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</si>
  <si>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</si>
  <si>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</si>
  <si>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</si>
  <si>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</si>
  <si>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</si>
  <si>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</si>
  <si>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</si>
  <si>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</si>
  <si>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</si>
  <si>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</si>
  <si>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</si>
  <si>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</si>
  <si>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</si>
  <si>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</si>
  <si>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</si>
  <si>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</si>
  <si>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</si>
  <si>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</si>
  <si>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</si>
  <si>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</si>
  <si>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</si>
  <si>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</si>
  <si>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</si>
  <si>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</si>
  <si>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</si>
  <si>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</si>
  <si>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</si>
  <si>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</si>
  <si>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</si>
  <si>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</si>
  <si>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</si>
  <si>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</si>
  <si>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</si>
  <si>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</si>
  <si>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</si>
  <si>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</si>
  <si>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</si>
  <si>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</si>
  <si>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</si>
  <si>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</si>
  <si>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</si>
  <si>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</si>
  <si>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</si>
  <si>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</si>
  <si>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</si>
  <si>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</si>
  <si>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</si>
  <si>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</si>
  <si>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</si>
  <si>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</si>
  <si>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</si>
  <si>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</si>
  <si>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</si>
  <si>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</si>
  <si>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</si>
  <si>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</si>
  <si>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</si>
  <si>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</si>
  <si>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</si>
  <si>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</si>
  <si>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</si>
  <si>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</si>
  <si>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</si>
  <si>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</si>
  <si>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</si>
  <si>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</si>
  <si>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</si>
  <si>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</si>
  <si>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</si>
  <si>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</si>
  <si>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</si>
  <si>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</si>
  <si>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</si>
  <si>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</si>
  <si>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</si>
  <si>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</si>
  <si>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</si>
  <si>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</si>
  <si>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</si>
  <si>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</si>
  <si>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</si>
  <si>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</si>
  <si>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</si>
  <si>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</si>
  <si>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</si>
  <si>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</si>
  <si>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</si>
  <si>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</si>
  <si>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</si>
  <si>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</si>
  <si>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</si>
  <si>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</si>
  <si>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</si>
  <si>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</si>
  <si>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</si>
  <si>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</si>
  <si>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</si>
  <si>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</si>
  <si>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</si>
  <si>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</si>
  <si>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</si>
  <si>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</si>
  <si>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</si>
  <si>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</si>
  <si>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</si>
  <si>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</si>
  <si>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</si>
  <si>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</si>
  <si>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</si>
  <si>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</si>
  <si>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</si>
  <si>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</si>
  <si>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</si>
  <si>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</si>
  <si>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</si>
  <si>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</si>
  <si>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</si>
  <si>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</si>
  <si>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</si>
  <si>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</si>
  <si>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</si>
  <si>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</si>
  <si>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</si>
  <si>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</si>
  <si>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</si>
  <si>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</si>
  <si>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</si>
  <si>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</si>
  <si>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</si>
  <si>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</si>
  <si>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</si>
  <si>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</si>
  <si>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</si>
  <si>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</si>
  <si>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</si>
  <si>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</si>
  <si>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</si>
  <si>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</si>
  <si>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</si>
  <si>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</si>
  <si>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</si>
  <si>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</si>
  <si>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</si>
  <si>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</si>
  <si>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</si>
  <si>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</si>
  <si>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</si>
  <si>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</si>
  <si>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</si>
  <si>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</si>
  <si>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</si>
  <si>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</si>
  <si>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</si>
  <si>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</si>
  <si>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</si>
  <si>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</si>
  <si>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</si>
  <si>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</si>
  <si>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</si>
  <si>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</si>
  <si>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</si>
  <si>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</si>
  <si>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</si>
  <si>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</si>
  <si>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</si>
  <si>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</si>
  <si>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</si>
  <si>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</si>
  <si>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</si>
  <si>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</si>
  <si>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</si>
  <si>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</si>
  <si>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</si>
  <si>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</si>
  <si>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</si>
  <si>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</si>
  <si>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</si>
  <si>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</si>
  <si>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</si>
  <si>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</si>
  <si>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</si>
  <si>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</si>
  <si>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</si>
  <si>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</si>
  <si>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</si>
  <si>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</si>
  <si>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</si>
  <si>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</si>
  <si>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</si>
  <si>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</si>
  <si>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</si>
  <si>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</si>
  <si>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</si>
  <si>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</si>
  <si>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</si>
  <si>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</si>
  <si>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</si>
  <si>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</si>
  <si>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</si>
  <si>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</si>
  <si>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</si>
  <si>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</si>
  <si>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</si>
  <si>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</si>
  <si>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</si>
  <si>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</si>
  <si>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</si>
  <si>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</si>
  <si>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</si>
  <si>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</si>
  <si>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</si>
  <si>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</si>
  <si>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</si>
  <si>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</si>
  <si>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</si>
  <si>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</si>
  <si>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</si>
  <si>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</si>
  <si>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</si>
  <si>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</si>
  <si>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</si>
  <si>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</si>
  <si>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</si>
  <si>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</si>
  <si>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</si>
  <si>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</si>
  <si>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</si>
  <si>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</si>
  <si>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</si>
  <si>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</si>
  <si>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</si>
  <si>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</si>
  <si>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</si>
  <si>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</si>
  <si>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</si>
  <si>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</si>
  <si>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</si>
  <si>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</si>
  <si>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</si>
  <si>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</si>
  <si>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</si>
  <si>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</si>
  <si>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</si>
  <si>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</si>
  <si>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</si>
  <si>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</si>
  <si>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</si>
  <si>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</si>
  <si>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</si>
  <si>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</si>
  <si>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</si>
  <si>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</si>
  <si>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</si>
  <si>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</si>
  <si>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</si>
  <si>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</si>
  <si>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</si>
  <si>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</si>
  <si>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</si>
  <si>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</si>
  <si>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</si>
  <si>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</si>
  <si>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</si>
  <si>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</si>
  <si>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</si>
  <si>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</si>
  <si>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</si>
  <si>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</si>
  <si>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</si>
  <si>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</si>
  <si>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</si>
  <si>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</si>
  <si>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</si>
  <si>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</si>
  <si>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</si>
  <si>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</si>
  <si>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</si>
  <si>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</si>
  <si>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</si>
  <si>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</si>
  <si>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</si>
  <si>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</si>
  <si>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</si>
  <si>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</si>
  <si>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</si>
  <si>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</si>
  <si>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</si>
  <si>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</si>
  <si>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</si>
  <si>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</si>
  <si>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</si>
  <si>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</si>
  <si>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</si>
  <si>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</si>
  <si>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</si>
  <si>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</si>
  <si>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</si>
  <si>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</si>
  <si>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</si>
  <si>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</si>
  <si>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</si>
  <si>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</si>
  <si>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</si>
  <si>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</si>
  <si>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</si>
  <si>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</si>
  <si>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</si>
  <si>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</si>
  <si>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</si>
  <si>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</si>
  <si>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</si>
  <si>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</si>
  <si>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</si>
  <si>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</si>
  <si>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</si>
  <si>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</si>
  <si>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</si>
  <si>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</si>
  <si>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</si>
  <si>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</si>
  <si>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</si>
  <si>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</si>
  <si>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</si>
  <si>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</si>
  <si>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</si>
  <si>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</si>
  <si>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</si>
  <si>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</si>
  <si>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</si>
  <si>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</si>
  <si>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</si>
  <si>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</si>
  <si>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</si>
  <si>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</si>
  <si>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</si>
  <si>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</si>
  <si>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</si>
  <si>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</si>
  <si>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</si>
  <si>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</si>
  <si>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</si>
  <si>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</si>
  <si>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</si>
  <si>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</si>
  <si>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</si>
  <si>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</si>
  <si>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</si>
  <si>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</si>
  <si>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</si>
  <si>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</si>
  <si>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</si>
  <si>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</si>
  <si>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</si>
  <si>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</si>
  <si>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</si>
  <si>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</si>
  <si>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</si>
  <si>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</si>
  <si>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</si>
  <si>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</si>
  <si>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</si>
  <si>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</si>
  <si>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</si>
  <si>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</si>
  <si>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</si>
  <si>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</si>
  <si>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</si>
  <si>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</si>
  <si>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</si>
  <si>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</si>
  <si>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</si>
  <si>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</si>
  <si>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</si>
  <si>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</si>
  <si>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</si>
  <si>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</si>
  <si>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</si>
  <si>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</si>
  <si>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</si>
  <si>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</si>
  <si>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</si>
  <si>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</si>
  <si>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</si>
  <si>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</si>
  <si>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</si>
  <si>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</si>
  <si>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</si>
  <si>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</si>
  <si>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</si>
  <si>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</si>
  <si>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</si>
  <si>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</si>
  <si>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</si>
  <si>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</si>
  <si>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</si>
  <si>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</si>
  <si>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</si>
  <si>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</si>
  <si>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</si>
  <si>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</si>
  <si>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</si>
  <si>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</si>
  <si>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</si>
  <si>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</si>
  <si>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</si>
  <si>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</si>
  <si>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</si>
  <si>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</si>
  <si>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</si>
  <si>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</si>
  <si>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</si>
  <si>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</si>
  <si>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</si>
  <si>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</si>
  <si>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</si>
  <si>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</si>
  <si>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</si>
  <si>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</si>
  <si>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</si>
  <si>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</si>
  <si>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</si>
  <si>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</si>
  <si>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</si>
  <si>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</si>
  <si>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</si>
  <si>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</si>
  <si>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</si>
  <si>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</si>
  <si>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</si>
  <si>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</si>
  <si>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</si>
  <si>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</si>
  <si>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</si>
  <si>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</si>
  <si>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</si>
  <si>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</si>
  <si>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</si>
  <si>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</si>
  <si>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</si>
  <si>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</si>
  <si>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</si>
  <si>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</si>
  <si>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</si>
  <si>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</si>
  <si>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</si>
  <si>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</si>
  <si>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</si>
  <si>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</si>
  <si>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</si>
  <si>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</si>
  <si>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</si>
  <si>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</si>
  <si>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</si>
  <si>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</si>
  <si>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</si>
  <si>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</si>
  <si>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</si>
  <si>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</si>
  <si>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</si>
  <si>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</si>
  <si>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</si>
  <si>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</si>
  <si>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</si>
  <si>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</si>
  <si>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</si>
  <si>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</si>
  <si>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</si>
  <si>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</si>
  <si>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</si>
  <si>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</si>
  <si>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</si>
  <si>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</si>
  <si>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</si>
  <si>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</si>
  <si>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</si>
  <si>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</si>
  <si>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</si>
  <si>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</si>
  <si>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</si>
  <si>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</si>
  <si>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</si>
  <si>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</si>
  <si>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</si>
  <si>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</si>
  <si>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</si>
  <si>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</si>
  <si>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</si>
  <si>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</si>
  <si>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</si>
  <si>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</si>
  <si>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</si>
  <si>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</si>
  <si>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</si>
  <si>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</si>
  <si>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</si>
  <si>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</si>
  <si>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</si>
  <si>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</si>
  <si>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</si>
  <si>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</si>
  <si>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</si>
  <si>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</si>
  <si>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</si>
  <si>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</si>
  <si>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</si>
  <si>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</si>
  <si>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</si>
  <si>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</si>
  <si>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</si>
  <si>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</si>
  <si>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</si>
  <si>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</si>
  <si>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</si>
  <si>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</si>
  <si>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</si>
  <si>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</si>
  <si>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</si>
  <si>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</si>
  <si>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</si>
  <si>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</si>
  <si>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</si>
  <si>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</si>
  <si>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</si>
  <si>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</si>
  <si>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</si>
  <si>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</si>
  <si>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</si>
  <si>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</si>
  <si>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</si>
  <si>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</si>
  <si>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</si>
  <si>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</si>
  <si>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</si>
  <si>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</si>
  <si>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</si>
  <si>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</si>
  <si>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</si>
  <si>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</si>
  <si>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</si>
  <si>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</si>
  <si>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</si>
  <si>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</si>
  <si>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</si>
  <si>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</si>
  <si>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</si>
  <si>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</si>
  <si>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</si>
  <si>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</si>
  <si>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</si>
  <si>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</si>
  <si>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</si>
  <si>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</si>
  <si>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</si>
  <si>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</si>
  <si>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</si>
  <si>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</si>
  <si>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</si>
  <si>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</si>
  <si>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</si>
  <si>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</si>
  <si>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</si>
  <si>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</si>
  <si>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</si>
  <si>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</si>
  <si>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</si>
  <si>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</si>
  <si>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</si>
  <si>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</si>
  <si>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</si>
  <si>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</si>
  <si>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</si>
  <si>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</si>
  <si>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</si>
  <si>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</si>
  <si>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</si>
  <si>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</si>
  <si>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</si>
  <si>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</si>
  <si>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</si>
  <si>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</si>
  <si>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</si>
  <si>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</si>
  <si>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</si>
  <si>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</si>
  <si>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</si>
  <si>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</si>
  <si>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</si>
  <si>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</si>
  <si>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</si>
  <si>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</si>
  <si>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</si>
  <si>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</si>
  <si>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</si>
  <si>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</si>
  <si>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</si>
  <si>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</si>
  <si>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</si>
  <si>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</si>
  <si>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</si>
  <si>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</si>
  <si>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</si>
  <si>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</si>
  <si>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</si>
  <si>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</si>
  <si>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</si>
  <si>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</si>
  <si>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</si>
  <si>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</si>
  <si>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</si>
  <si>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</si>
  <si>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</si>
  <si>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</si>
  <si>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</si>
  <si>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</si>
  <si>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</si>
  <si>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</si>
  <si>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</si>
  <si>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</si>
  <si>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</si>
  <si>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</si>
  <si>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</si>
  <si>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</si>
  <si>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</si>
  <si>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</si>
  <si>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</si>
  <si>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</si>
  <si>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</si>
  <si>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</si>
  <si>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</si>
  <si>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</si>
  <si>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</si>
  <si>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</si>
  <si>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</si>
  <si>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</si>
  <si>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</si>
  <si>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</si>
  <si>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</si>
  <si>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</si>
  <si>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</si>
  <si>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</si>
  <si>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</si>
  <si>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</si>
  <si>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</si>
  <si>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</si>
  <si>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</si>
  <si>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</si>
  <si>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</si>
  <si>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</si>
  <si>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</si>
  <si>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</si>
  <si>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</si>
  <si>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</si>
  <si>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</si>
  <si>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</si>
  <si>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</si>
  <si>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</si>
  <si>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</si>
  <si>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</si>
  <si>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</si>
  <si>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</si>
  <si>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</si>
  <si>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</si>
  <si>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</si>
  <si>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</si>
  <si>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</si>
  <si>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</si>
  <si>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</si>
  <si>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</si>
  <si>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</si>
  <si>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</si>
  <si>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</si>
  <si>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</si>
  <si>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</si>
  <si>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</si>
  <si>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</si>
  <si>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</si>
  <si>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</si>
  <si>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</si>
  <si>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</si>
  <si>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</si>
  <si>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</si>
  <si>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</si>
  <si>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</si>
  <si>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</si>
  <si>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</si>
  <si>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</si>
  <si>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</si>
  <si>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</si>
  <si>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</si>
  <si>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</si>
  <si>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</si>
  <si>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</si>
  <si>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</si>
  <si>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</si>
  <si>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</si>
  <si>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</si>
  <si>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</si>
  <si>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</si>
  <si>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</si>
  <si>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</si>
  <si>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</si>
  <si>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</si>
  <si>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</si>
  <si>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</si>
  <si>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</si>
  <si>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</si>
  <si>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</si>
  <si>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</si>
  <si>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</si>
  <si>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</si>
  <si>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</si>
  <si>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</si>
  <si>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</si>
  <si>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</si>
  <si>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</si>
  <si>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</si>
  <si>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</si>
  <si>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</si>
  <si>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</si>
  <si>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</si>
  <si>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</si>
  <si>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</si>
  <si>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</si>
  <si>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</si>
  <si>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</si>
  <si>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</si>
  <si>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</si>
  <si>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</si>
  <si>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</si>
  <si>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</si>
  <si>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</si>
  <si>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</si>
  <si>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</si>
  <si>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</si>
  <si>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</si>
  <si>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</si>
  <si>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</si>
  <si>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</si>
  <si>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</si>
  <si>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</si>
  <si>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</si>
  <si>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</si>
  <si>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</si>
  <si>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</si>
  <si>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</si>
  <si>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</si>
  <si>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</si>
  <si>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</si>
  <si>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</si>
  <si>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</si>
  <si>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</si>
  <si>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</si>
  <si>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</si>
  <si>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</si>
  <si>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</si>
  <si>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</si>
  <si>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</si>
  <si>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</si>
  <si>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</si>
  <si>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</si>
  <si>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</si>
  <si>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</si>
  <si>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</si>
  <si>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</si>
  <si>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</si>
  <si>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</si>
  <si>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</si>
  <si>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</si>
  <si>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</si>
  <si>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</si>
  <si>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</si>
  <si>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</si>
  <si>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</si>
  <si>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</si>
  <si>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</si>
  <si>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</si>
  <si>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</si>
  <si>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</si>
  <si>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</si>
  <si>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</si>
  <si>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</si>
  <si>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</si>
  <si>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</si>
  <si>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</si>
  <si>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</si>
  <si>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</si>
  <si>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</si>
  <si>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</si>
  <si>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</si>
  <si>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</si>
  <si>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</si>
  <si>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</si>
  <si>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</si>
  <si>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</si>
  <si>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</si>
  <si>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</si>
  <si>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</si>
  <si>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</si>
  <si>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</si>
  <si>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</si>
  <si>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</si>
  <si>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</si>
  <si>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</si>
  <si>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</si>
  <si>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</si>
  <si>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</si>
  <si>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</si>
  <si>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</si>
  <si>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</si>
  <si>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</si>
  <si>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</si>
  <si>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</si>
  <si>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</si>
  <si>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</si>
  <si>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</si>
  <si>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</si>
  <si>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</si>
  <si>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</si>
  <si>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</si>
  <si>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</si>
  <si>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</si>
  <si>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</si>
  <si>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</si>
  <si>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</si>
  <si>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</si>
  <si>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</si>
  <si>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</si>
  <si>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</si>
  <si>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</si>
  <si>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</si>
  <si>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</si>
  <si>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</si>
  <si>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</si>
  <si>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</si>
  <si>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</si>
  <si>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</si>
  <si>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</si>
  <si>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</si>
  <si>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</si>
  <si>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</si>
  <si>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</si>
  <si>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</si>
  <si>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</si>
  <si>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</si>
  <si>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</si>
  <si>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</si>
  <si>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</si>
  <si>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</si>
  <si>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</si>
  <si>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</si>
  <si>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</si>
  <si>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</si>
  <si>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</si>
  <si>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</si>
  <si>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</si>
  <si>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</si>
  <si>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</si>
  <si>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</si>
  <si>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</si>
  <si>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</si>
  <si>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</si>
  <si>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</si>
  <si>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</si>
  <si>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</si>
  <si>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</si>
  <si>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</si>
  <si>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</si>
  <si>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</si>
  <si>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</si>
  <si>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</si>
  <si>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</si>
  <si>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</si>
  <si>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</si>
  <si>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</si>
  <si>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</si>
  <si>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</si>
  <si>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</si>
  <si>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</si>
  <si>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</si>
  <si>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</si>
  <si>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</si>
  <si>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</si>
  <si>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</si>
  <si>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</si>
  <si>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</si>
  <si>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</si>
  <si>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</si>
  <si>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</si>
  <si>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</si>
  <si>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</si>
  <si>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</si>
  <si>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</si>
  <si>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</si>
  <si>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</si>
  <si>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</si>
  <si>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</si>
  <si>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</si>
  <si>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</si>
  <si>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</si>
  <si>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</si>
  <si>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</si>
  <si>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</si>
  <si>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</si>
  <si>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</si>
  <si>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</si>
  <si>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</si>
  <si>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</si>
  <si>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</si>
  <si>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</si>
  <si>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</si>
  <si>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</si>
  <si>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</si>
  <si>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</si>
  <si>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</si>
  <si>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</si>
  <si>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</si>
  <si>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</si>
  <si>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</si>
  <si>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</si>
  <si>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</si>
  <si>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</si>
  <si>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</si>
  <si>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</si>
  <si>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</si>
  <si>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</si>
  <si>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</si>
  <si>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</si>
  <si>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</si>
  <si>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</si>
  <si>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</si>
  <si>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</si>
  <si>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</si>
  <si>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</si>
  <si>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</si>
  <si>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</si>
  <si>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</si>
  <si>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</si>
  <si>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</si>
  <si>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</si>
  <si>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</si>
  <si>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</si>
  <si>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</si>
  <si>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</si>
  <si>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</si>
  <si>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</si>
  <si>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</si>
  <si>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</si>
  <si>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</si>
  <si>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</si>
  <si>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</si>
  <si>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</si>
  <si>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</si>
  <si>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</si>
  <si>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</si>
  <si>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</si>
  <si>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</si>
  <si>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</si>
  <si>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</si>
  <si>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</si>
  <si>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</si>
  <si>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</si>
  <si>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</si>
  <si>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</si>
  <si>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</si>
  <si>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</si>
  <si>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</si>
  <si>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</si>
  <si>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</si>
  <si>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</si>
  <si>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</si>
  <si>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</si>
  <si>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</si>
  <si>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</si>
  <si>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</si>
  <si>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</si>
  <si>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</si>
  <si>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</si>
  <si>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</si>
  <si>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</si>
  <si>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</si>
  <si>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</si>
  <si>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</si>
  <si>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</si>
  <si>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</si>
  <si>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</si>
  <si>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</si>
  <si>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</si>
  <si>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</si>
  <si>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</si>
  <si>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</si>
  <si>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</si>
  <si>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</si>
  <si>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</si>
  <si>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</si>
  <si>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</si>
  <si>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</si>
  <si>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</si>
  <si>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</si>
  <si>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</si>
  <si>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</si>
  <si>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</si>
  <si>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</si>
  <si>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</si>
  <si>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</si>
  <si>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</si>
  <si>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</si>
  <si>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</si>
  <si>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</si>
  <si>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</si>
  <si>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</si>
  <si>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</si>
  <si>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</si>
  <si>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</si>
  <si>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</si>
  <si>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</si>
  <si>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</si>
  <si>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</si>
  <si>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</si>
  <si>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</si>
  <si>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</si>
  <si>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</si>
  <si>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</si>
  <si>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</si>
  <si>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</si>
  <si>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</si>
  <si>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</si>
  <si>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</si>
  <si>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</si>
  <si>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</si>
  <si>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</si>
  <si>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</si>
  <si>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</si>
  <si>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</si>
  <si>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</si>
  <si>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</si>
  <si>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</si>
  <si>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</si>
  <si>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</si>
  <si>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</si>
  <si>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</si>
  <si>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</si>
  <si>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</si>
  <si>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</si>
  <si>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</si>
  <si>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</si>
  <si>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</si>
  <si>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</si>
  <si>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</si>
  <si>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</si>
  <si>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</si>
  <si>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</si>
  <si>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</si>
  <si>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</si>
  <si>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</si>
  <si>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</si>
  <si>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</si>
  <si>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</si>
  <si>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</si>
  <si>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</si>
  <si>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</si>
  <si>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</si>
  <si>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</si>
  <si>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</si>
  <si>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</si>
  <si>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</si>
  <si>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</si>
  <si>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</si>
  <si>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</si>
  <si>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</si>
  <si>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</si>
  <si>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</si>
  <si>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</si>
  <si>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</si>
  <si>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</si>
  <si>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</si>
  <si>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</si>
  <si>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</si>
  <si>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</si>
  <si>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</si>
  <si>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</si>
  <si>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</si>
  <si>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</si>
  <si>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</si>
  <si>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</si>
  <si>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</si>
  <si>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</si>
  <si>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</si>
  <si>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</si>
  <si>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</si>
  <si>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</si>
  <si>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</si>
  <si>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</si>
  <si>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</si>
  <si>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</si>
  <si>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</si>
  <si>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</si>
  <si>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</si>
  <si>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</si>
  <si>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</si>
  <si>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</si>
  <si>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</si>
  <si>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</si>
  <si>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</si>
  <si>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</si>
  <si>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</si>
  <si>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</si>
  <si>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</si>
  <si>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</si>
  <si>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</si>
  <si>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</si>
  <si>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</si>
  <si>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</si>
  <si>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</si>
  <si>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</si>
  <si>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</si>
  <si>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</si>
  <si>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</si>
  <si>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</si>
  <si>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</si>
  <si>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</si>
  <si>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</si>
  <si>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</si>
  <si>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</si>
  <si>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</si>
  <si>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</si>
  <si>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</si>
  <si>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</si>
  <si>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</si>
  <si>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</si>
  <si>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</si>
  <si>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</si>
  <si>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</si>
  <si>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</si>
  <si>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</si>
  <si>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</si>
  <si>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</si>
  <si>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</si>
  <si>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</si>
  <si>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</si>
  <si>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</si>
  <si>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</si>
  <si>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</si>
  <si>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</si>
  <si>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</si>
  <si>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</si>
  <si>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</si>
  <si>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</si>
  <si>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</si>
  <si>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</si>
  <si>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</si>
  <si>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</si>
  <si>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</si>
  <si>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</si>
  <si>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</si>
  <si>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</si>
  <si>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</si>
  <si>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</si>
  <si>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</si>
  <si>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</si>
  <si>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</si>
  <si>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</si>
  <si>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</si>
  <si>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</si>
  <si>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</si>
  <si>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</si>
  <si>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</si>
  <si>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</si>
  <si>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</si>
  <si>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</si>
  <si>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</si>
  <si>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</si>
  <si>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</si>
  <si>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</si>
  <si>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</si>
  <si>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</si>
  <si>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</si>
  <si>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</si>
  <si>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</si>
  <si>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</si>
  <si>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</si>
  <si>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</si>
  <si>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</si>
  <si>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</si>
  <si>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</si>
  <si>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</si>
  <si>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</si>
  <si>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</si>
  <si>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</si>
  <si>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</si>
  <si>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</si>
  <si>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</si>
  <si>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</si>
  <si>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</si>
  <si>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</si>
  <si>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</si>
  <si>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</si>
  <si>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</si>
  <si>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</si>
  <si>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</si>
  <si>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</si>
  <si>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</si>
  <si>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</si>
  <si>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</si>
  <si>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</si>
  <si>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</si>
  <si>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</si>
  <si>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</si>
  <si>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</si>
  <si>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</si>
  <si>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</si>
  <si>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</si>
  <si>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</si>
  <si>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</si>
  <si>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</si>
  <si>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</si>
  <si>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</si>
  <si>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</si>
  <si>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</si>
  <si>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</si>
  <si>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</si>
  <si>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</si>
  <si>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</si>
  <si>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</si>
  <si>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</si>
  <si>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</si>
  <si>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</si>
  <si>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</si>
  <si>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</si>
  <si>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</si>
  <si>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</si>
  <si>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</si>
  <si>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</si>
  <si>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</si>
  <si>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</si>
  <si>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</si>
  <si>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</si>
  <si>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</si>
  <si>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</si>
  <si>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</si>
  <si>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</si>
  <si>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</si>
  <si>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</si>
  <si>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</si>
  <si>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</si>
  <si>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</si>
  <si>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</si>
  <si>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</si>
  <si>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</si>
  <si>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</si>
  <si>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</si>
  <si>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</si>
  <si>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</si>
  <si>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</si>
  <si>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</si>
  <si>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</si>
  <si>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</si>
  <si>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</si>
  <si>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</si>
  <si>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</si>
  <si>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</si>
  <si>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</si>
  <si>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</si>
  <si>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</si>
  <si>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</si>
  <si>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</si>
  <si>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</si>
  <si>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</si>
  <si>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</si>
  <si>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</si>
  <si>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</si>
  <si>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</si>
  <si>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</si>
  <si>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</si>
  <si>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</si>
  <si>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</si>
  <si>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</si>
  <si>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</si>
  <si>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</si>
  <si>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</si>
  <si>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</si>
  <si>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</si>
  <si>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</si>
  <si>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</si>
  <si>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</si>
  <si>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</si>
  <si>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</si>
  <si>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</si>
  <si>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</si>
  <si>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</si>
  <si>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</si>
  <si>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</si>
  <si>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</si>
  <si>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</si>
  <si>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</si>
  <si>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</si>
  <si>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</si>
  <si>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</si>
  <si>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</si>
  <si>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</si>
  <si>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</si>
  <si>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</si>
  <si>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</si>
  <si>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</si>
  <si>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</si>
  <si>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</si>
  <si>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</si>
  <si>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</si>
  <si>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</si>
  <si>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</si>
  <si>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</si>
  <si>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</si>
  <si>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</si>
  <si>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</si>
  <si>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</si>
  <si>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</si>
  <si>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</si>
  <si>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</si>
  <si>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</si>
  <si>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</si>
  <si>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</si>
  <si>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</si>
  <si>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</si>
  <si>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</si>
  <si>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</si>
  <si>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</si>
  <si>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</si>
  <si>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</si>
  <si>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</si>
  <si>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</si>
  <si>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</si>
  <si>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</si>
  <si>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</si>
  <si>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</si>
  <si>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</si>
  <si>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</si>
  <si>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</si>
  <si>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</si>
  <si>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</si>
  <si>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</si>
  <si>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</si>
  <si>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</si>
  <si>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</si>
  <si>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</si>
  <si>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</si>
  <si>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</si>
  <si>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</si>
  <si>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</si>
  <si>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</si>
  <si>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</si>
  <si>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</si>
  <si>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</si>
  <si>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</si>
  <si>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</si>
  <si>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</si>
  <si>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</si>
  <si>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</si>
  <si>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</si>
  <si>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</si>
  <si>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</si>
  <si>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</si>
  <si>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</si>
  <si>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</si>
  <si>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</si>
  <si>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</si>
  <si>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</si>
  <si>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</si>
  <si>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</si>
  <si>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</si>
  <si>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</si>
  <si>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</si>
  <si>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</si>
  <si>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</si>
  <si>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</si>
  <si>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</si>
  <si>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</si>
  <si>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</si>
  <si>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</si>
  <si>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</si>
  <si>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</si>
  <si>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</si>
  <si>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</si>
  <si>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</si>
  <si>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</si>
  <si>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</si>
  <si>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</si>
  <si>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</si>
  <si>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</si>
  <si>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</si>
  <si>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</si>
  <si>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</si>
  <si>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</si>
  <si>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</si>
  <si>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</si>
  <si>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</si>
  <si>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</si>
  <si>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</si>
  <si>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</si>
  <si>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</si>
  <si>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</si>
  <si>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</si>
  <si>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</si>
  <si>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</si>
  <si>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</si>
  <si>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</si>
  <si>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</si>
  <si>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</si>
  <si>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</si>
  <si>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</si>
  <si>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</si>
  <si>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</si>
  <si>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</si>
  <si>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</si>
  <si>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</si>
  <si>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</si>
  <si>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</si>
  <si>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</si>
  <si>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</si>
  <si>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</si>
  <si>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</si>
  <si>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</si>
  <si>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</si>
  <si>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</si>
  <si>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</si>
  <si>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</si>
  <si>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</si>
  <si>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</si>
  <si>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</si>
  <si>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</si>
  <si>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</si>
  <si>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</si>
  <si>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</si>
  <si>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</si>
  <si>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</si>
  <si>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</si>
  <si>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</si>
  <si>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</si>
  <si>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</si>
  <si>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</si>
  <si>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</si>
  <si>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</si>
  <si>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</si>
  <si>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</si>
  <si>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</si>
  <si>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</si>
  <si>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</si>
  <si>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</si>
  <si>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</si>
  <si>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</si>
  <si>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</si>
  <si>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</si>
  <si>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</si>
  <si>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</si>
  <si>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</si>
  <si>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</si>
  <si>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</si>
  <si>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</si>
  <si>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</si>
  <si>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</si>
  <si>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</si>
  <si>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</si>
  <si>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</si>
  <si>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</si>
  <si>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</si>
  <si>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</si>
  <si>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</si>
  <si>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</si>
  <si>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</si>
  <si>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</si>
  <si>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</si>
  <si>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</si>
  <si>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</si>
  <si>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</si>
  <si>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</si>
  <si>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</si>
  <si>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</si>
  <si>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</si>
  <si>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</si>
  <si>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</si>
  <si>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</si>
  <si>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</si>
  <si>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</si>
  <si>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</si>
  <si>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</si>
  <si>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</si>
  <si>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</si>
  <si>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</si>
  <si>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</si>
  <si>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</si>
  <si>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</si>
  <si>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</si>
  <si>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</si>
  <si>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</si>
  <si>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</si>
  <si>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</si>
  <si>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</si>
  <si>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</si>
  <si>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</si>
  <si>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</si>
  <si>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</si>
  <si>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</si>
  <si>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</si>
  <si>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</si>
  <si>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</si>
  <si>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</si>
  <si>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</si>
  <si>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</si>
  <si>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</si>
  <si>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</si>
  <si>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</si>
  <si>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</si>
  <si>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</si>
  <si>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</si>
  <si>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</si>
  <si>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</si>
  <si>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</si>
  <si>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</si>
  <si>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</si>
  <si>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</si>
  <si>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</si>
  <si>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</si>
  <si>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</si>
  <si>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</si>
  <si>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</si>
  <si>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</si>
  <si>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</si>
  <si>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</si>
  <si>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</si>
  <si>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</si>
  <si>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</si>
  <si>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</si>
  <si>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</si>
  <si>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</si>
  <si>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</si>
  <si>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</si>
  <si>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</si>
  <si>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</si>
  <si>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</si>
  <si>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</si>
  <si>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</si>
  <si>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</si>
  <si>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</si>
  <si>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</si>
  <si>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</si>
  <si>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</si>
  <si>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</si>
  <si>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</si>
  <si>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</si>
  <si>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</si>
  <si>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</si>
  <si>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</si>
  <si>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</si>
  <si>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</si>
  <si>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</si>
  <si>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</si>
  <si>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</si>
  <si>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</si>
  <si>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</si>
  <si>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</si>
  <si>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</si>
  <si>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</si>
  <si>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</si>
  <si>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</si>
  <si>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</si>
  <si>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</si>
  <si>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</si>
  <si>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</si>
  <si>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</si>
  <si>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</si>
  <si>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</si>
  <si>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</si>
  <si>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</si>
  <si>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</si>
  <si>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</si>
  <si>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</si>
  <si>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</si>
  <si>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</si>
  <si>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</si>
  <si>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</si>
  <si>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</si>
  <si>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</si>
  <si>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</si>
  <si>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</si>
  <si>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</si>
  <si>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</si>
  <si>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</si>
  <si>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</si>
  <si>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</si>
  <si>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</si>
  <si>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</si>
  <si>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</si>
  <si>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</si>
  <si>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</si>
  <si>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</si>
  <si>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</si>
  <si>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</si>
  <si>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</si>
  <si>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</si>
  <si>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</si>
  <si>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</si>
  <si>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</si>
  <si>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</si>
  <si>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</si>
  <si>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</si>
  <si>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</si>
  <si>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</si>
  <si>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</si>
  <si>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</si>
  <si>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</si>
  <si>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</si>
  <si>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</si>
  <si>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</si>
  <si>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</si>
  <si>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</si>
  <si>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</si>
  <si>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</si>
  <si>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</si>
  <si>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</si>
  <si>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</si>
  <si>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</si>
  <si>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</si>
  <si>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</si>
  <si>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</si>
  <si>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</si>
  <si>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</si>
  <si>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</si>
  <si>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</si>
  <si>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</si>
  <si>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</si>
  <si>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</si>
  <si>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</si>
  <si>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</si>
  <si>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</si>
  <si>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</si>
  <si>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</si>
  <si>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</si>
  <si>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</si>
  <si>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</si>
  <si>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</si>
  <si>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</si>
  <si>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</si>
  <si>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</si>
  <si>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</si>
  <si>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</si>
  <si>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</si>
  <si>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</si>
  <si>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</si>
  <si>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</si>
  <si>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</si>
  <si>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</si>
  <si>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</si>
  <si>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</si>
  <si>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</si>
  <si>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</si>
  <si>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</si>
  <si>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</si>
  <si>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</si>
  <si>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</si>
  <si>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</si>
  <si>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</si>
  <si>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</si>
  <si>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</si>
  <si>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</si>
  <si>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</si>
  <si>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</si>
  <si>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</si>
  <si>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</si>
  <si>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</si>
  <si>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</si>
  <si>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</si>
  <si>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</si>
  <si>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</si>
  <si>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</si>
  <si>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</si>
  <si>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</si>
  <si>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</si>
  <si>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</si>
  <si>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</si>
  <si>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</si>
  <si>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</si>
  <si>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</si>
  <si>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</si>
  <si>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</si>
  <si>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</si>
  <si>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</si>
  <si>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</si>
  <si>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</si>
  <si>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</si>
  <si>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</si>
  <si>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</si>
  <si>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</si>
  <si>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</si>
  <si>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</si>
  <si>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</si>
  <si>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</si>
  <si>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</si>
  <si>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</si>
  <si>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</si>
  <si>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</si>
  <si>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</si>
  <si>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</si>
  <si>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</si>
  <si>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</si>
  <si>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</si>
  <si>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</si>
  <si>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</si>
  <si>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</si>
  <si>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</si>
  <si>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</si>
  <si>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</si>
  <si>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</si>
  <si>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</si>
  <si>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</si>
  <si>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</si>
  <si>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</si>
  <si>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</si>
  <si>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</si>
  <si>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</si>
  <si>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</si>
  <si>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</si>
  <si>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</si>
  <si>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</si>
  <si>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</si>
  <si>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</si>
  <si>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</si>
  <si>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</si>
  <si>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</si>
  <si>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</si>
  <si>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</si>
  <si>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</si>
  <si>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</si>
  <si>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</si>
  <si>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</si>
  <si>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</si>
  <si>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</si>
  <si>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</si>
  <si>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</si>
  <si>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</si>
  <si>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</si>
  <si>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</si>
  <si>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</si>
  <si>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</si>
  <si>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</si>
  <si>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</si>
  <si>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</si>
  <si>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</si>
  <si>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</si>
  <si>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</si>
  <si>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</si>
  <si>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</si>
  <si>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</si>
  <si>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</si>
  <si>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</si>
  <si>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</si>
  <si>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</si>
  <si>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</si>
  <si>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</si>
  <si>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</si>
  <si>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</si>
  <si>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</si>
  <si>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</si>
  <si>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</si>
  <si>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</si>
  <si>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</si>
  <si>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</si>
  <si>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</si>
  <si>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</si>
  <si>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</si>
  <si>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</si>
  <si>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</si>
  <si>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</si>
  <si>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</si>
  <si>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</si>
  <si>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</si>
  <si>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</si>
  <si>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</si>
  <si>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</si>
  <si>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</si>
  <si>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</si>
  <si>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</si>
  <si>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</si>
  <si>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</si>
  <si>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</si>
  <si>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</si>
  <si>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</si>
  <si>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</si>
  <si>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</si>
  <si>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</si>
  <si>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</si>
  <si>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</si>
  <si>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</si>
  <si>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</si>
  <si>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</si>
  <si>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</si>
  <si>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</si>
  <si>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</si>
  <si>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</si>
  <si>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</si>
  <si>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</si>
  <si>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</si>
  <si>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</si>
  <si>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</si>
  <si>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</si>
  <si>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</si>
  <si>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</si>
  <si>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</si>
  <si>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</si>
  <si>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</si>
  <si>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</si>
  <si>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</si>
  <si>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</si>
  <si>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</si>
  <si>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</si>
  <si>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</si>
  <si>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</si>
  <si>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</si>
  <si>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</si>
  <si>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</si>
  <si>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</si>
  <si>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</si>
  <si>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</si>
  <si>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</si>
  <si>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</si>
  <si>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</si>
  <si>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</si>
  <si>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</si>
  <si>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</si>
  <si>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</si>
  <si>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</si>
  <si>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</si>
  <si>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</si>
  <si>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</si>
  <si>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</si>
  <si>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</si>
  <si>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</si>
  <si>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</si>
  <si>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</si>
  <si>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</si>
  <si>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</si>
  <si>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</si>
  <si>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</si>
  <si>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</si>
  <si>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</si>
  <si>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</si>
  <si>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</si>
  <si>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</si>
  <si>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</si>
  <si>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</si>
  <si>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</si>
  <si>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</si>
  <si>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</si>
  <si>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</si>
  <si>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</si>
  <si>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</si>
  <si>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</si>
  <si>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</si>
  <si>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</si>
  <si>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</si>
  <si>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</si>
  <si>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</si>
  <si>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</si>
  <si>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</si>
  <si>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</si>
  <si>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</si>
  <si>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</si>
  <si>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</si>
  <si>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</si>
  <si>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</si>
  <si>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</si>
  <si>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</si>
  <si>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</si>
  <si>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</si>
  <si>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</si>
  <si>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</si>
  <si>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</si>
  <si>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</si>
  <si>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</si>
  <si>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</si>
  <si>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</si>
  <si>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</si>
  <si>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</si>
  <si>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</si>
  <si>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</si>
  <si>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</si>
  <si>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</si>
  <si>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</si>
  <si>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</si>
  <si>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</si>
  <si>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</si>
  <si>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</si>
  <si>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</si>
  <si>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</si>
  <si>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</si>
  <si>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</si>
  <si>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</si>
  <si>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</si>
  <si>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</si>
  <si>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</si>
  <si>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</si>
  <si>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</si>
  <si>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</si>
  <si>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</si>
  <si>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</si>
  <si>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</si>
  <si>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</si>
  <si>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</si>
  <si>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</si>
  <si>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</si>
  <si>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</si>
  <si>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</si>
  <si>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</si>
  <si>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</si>
  <si>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</si>
  <si>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</si>
  <si>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</si>
  <si>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</si>
  <si>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</si>
  <si>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</si>
  <si>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</si>
  <si>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</si>
  <si>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</si>
  <si>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</si>
  <si>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</si>
  <si>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</si>
  <si>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</si>
  <si>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</si>
  <si>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</si>
  <si>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</si>
  <si>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</si>
  <si>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</si>
  <si>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</si>
  <si>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</si>
  <si>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</si>
  <si>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</si>
  <si>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</si>
  <si>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</si>
  <si>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</si>
  <si>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</si>
  <si>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</si>
  <si>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</si>
  <si>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</si>
  <si>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</si>
  <si>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</si>
  <si>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</si>
  <si>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</si>
  <si>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</si>
  <si>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</si>
  <si>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</si>
  <si>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</si>
  <si>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</si>
  <si>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</si>
  <si>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</si>
  <si>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</si>
  <si>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</si>
  <si>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</si>
  <si>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</si>
  <si>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</si>
  <si>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</si>
  <si>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</si>
  <si>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</si>
  <si>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</si>
  <si>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</si>
  <si>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</si>
  <si>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</si>
  <si>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</si>
  <si>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</si>
  <si>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</si>
  <si>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</si>
  <si>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</si>
  <si>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</si>
  <si>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</si>
  <si>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</si>
  <si>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</si>
  <si>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</si>
  <si>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</si>
  <si>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</si>
  <si>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</si>
  <si>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</si>
  <si>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</si>
  <si>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</si>
  <si>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</si>
  <si>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</si>
  <si>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</si>
  <si>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</si>
  <si>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</si>
  <si>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</si>
  <si>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</si>
  <si>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</si>
  <si>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</si>
  <si>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</si>
  <si>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</si>
  <si>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</si>
  <si>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</si>
  <si>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</si>
  <si>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</si>
  <si>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</si>
  <si>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</si>
  <si>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</si>
  <si>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</si>
  <si>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</si>
  <si>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</si>
  <si>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</si>
  <si>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</si>
  <si>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</si>
  <si>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</si>
  <si>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</si>
  <si>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</si>
  <si>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</si>
  <si>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</si>
  <si>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</si>
  <si>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</si>
  <si>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</si>
  <si>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</si>
  <si>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</si>
  <si>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</si>
  <si>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</si>
  <si>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</si>
  <si>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</si>
  <si>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</si>
  <si>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</si>
  <si>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</si>
  <si>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</si>
  <si>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</si>
  <si>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</si>
  <si>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</si>
  <si>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</si>
  <si>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</si>
  <si>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</si>
  <si>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</si>
  <si>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</si>
  <si>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</si>
  <si>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</si>
  <si>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</si>
  <si>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</si>
  <si>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</si>
  <si>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</si>
  <si>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</si>
  <si>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</si>
  <si>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</si>
  <si>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</si>
  <si>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</si>
  <si>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</si>
  <si>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</si>
  <si>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</si>
  <si>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</si>
  <si>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</si>
  <si>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</si>
  <si>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</si>
  <si>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</si>
  <si>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</si>
  <si>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</si>
  <si>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</si>
  <si>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</si>
  <si>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</si>
  <si>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</si>
  <si>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</si>
  <si>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</si>
  <si>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</si>
  <si>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</si>
  <si>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</si>
  <si>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</si>
  <si>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</si>
  <si>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</si>
  <si>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</si>
  <si>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</si>
  <si>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</si>
  <si>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</si>
  <si>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</si>
  <si>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</si>
  <si>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</si>
  <si>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</si>
  <si>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</si>
  <si>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</si>
  <si>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</si>
  <si>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</si>
  <si>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</si>
  <si>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</si>
  <si>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</si>
  <si>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</si>
  <si>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</si>
  <si>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</si>
  <si>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</si>
  <si>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</si>
  <si>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</si>
  <si>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</si>
  <si>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</si>
  <si>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</si>
  <si>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</si>
  <si>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</si>
  <si>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</si>
  <si>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</si>
  <si>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</si>
  <si>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</si>
  <si>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</si>
  <si>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</si>
  <si>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</si>
  <si>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</si>
  <si>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</si>
  <si>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</si>
  <si>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</si>
  <si>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</si>
  <si>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</si>
  <si>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</si>
  <si>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</si>
  <si>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</si>
  <si>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</si>
  <si>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</si>
  <si>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</si>
  <si>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</si>
  <si>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</si>
  <si>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</si>
  <si>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</si>
  <si>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</si>
  <si>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</si>
  <si>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</si>
  <si>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</si>
  <si>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</si>
  <si>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</si>
  <si>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</si>
  <si>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</si>
  <si>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</si>
  <si>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</si>
  <si>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</si>
  <si>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</si>
  <si>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</si>
  <si>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</si>
  <si>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</si>
  <si>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</si>
  <si>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</si>
  <si>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</si>
  <si>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</si>
  <si>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</si>
  <si>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</si>
  <si>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</si>
  <si>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</si>
  <si>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</si>
  <si>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</si>
  <si>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</si>
  <si>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</si>
  <si>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</si>
  <si>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</si>
  <si>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</si>
  <si>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</si>
  <si>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</si>
  <si>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</si>
  <si>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</si>
  <si>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</si>
  <si>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</si>
  <si>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</si>
  <si>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</si>
  <si>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</si>
  <si>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</si>
  <si>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</si>
  <si>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</si>
  <si>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</si>
  <si>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</si>
  <si>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</si>
  <si>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</si>
  <si>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</si>
  <si>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</si>
  <si>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</si>
  <si>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</si>
  <si>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</si>
  <si>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</si>
  <si>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</si>
  <si>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</si>
  <si>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</si>
  <si>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</si>
  <si>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</si>
  <si>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</si>
  <si>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</si>
  <si>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</si>
  <si>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</si>
  <si>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</si>
  <si>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</si>
  <si>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</si>
  <si>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</si>
  <si>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</si>
  <si>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</si>
  <si>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</si>
  <si>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</si>
  <si>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</si>
  <si>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</si>
  <si>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</si>
  <si>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</si>
  <si>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</si>
  <si>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</si>
  <si>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</si>
  <si>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</si>
  <si>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</si>
  <si>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</si>
  <si>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</si>
  <si>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</si>
  <si>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</si>
  <si>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</si>
  <si>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</si>
  <si>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</si>
  <si>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</si>
  <si>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</si>
  <si>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</si>
  <si>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</si>
  <si>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</si>
  <si>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</si>
  <si>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</si>
  <si>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</si>
  <si>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</si>
  <si>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</si>
  <si>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</si>
  <si>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</si>
  <si>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</si>
  <si>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</si>
  <si>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</si>
  <si>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</si>
  <si>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</si>
  <si>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</si>
  <si>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</si>
  <si>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</si>
  <si>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</si>
  <si>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</si>
  <si>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</si>
  <si>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</si>
  <si>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</si>
  <si>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</si>
  <si>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</si>
  <si>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</si>
  <si>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</si>
  <si>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</si>
  <si>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</si>
  <si>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</si>
  <si>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</si>
  <si>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</si>
  <si>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</si>
  <si>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</si>
  <si>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</si>
  <si>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</si>
  <si>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</si>
  <si>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</si>
  <si>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</si>
  <si>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</si>
  <si>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</si>
  <si>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</si>
  <si>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</si>
  <si>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</si>
  <si>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</si>
  <si>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</si>
  <si>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</si>
  <si>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</si>
  <si>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</si>
  <si>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</si>
  <si>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</si>
  <si>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</si>
  <si>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</si>
  <si>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</si>
  <si>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</si>
  <si>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</si>
  <si>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</si>
  <si>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</si>
  <si>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</si>
  <si>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</si>
  <si>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</si>
  <si>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</si>
  <si>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</si>
  <si>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</si>
  <si>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</si>
  <si>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</si>
  <si>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</si>
  <si>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</si>
  <si>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</si>
  <si>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</si>
  <si>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</si>
  <si>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</si>
  <si>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</si>
  <si>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</si>
  <si>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</si>
  <si>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</si>
  <si>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</si>
  <si>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</si>
  <si>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</si>
  <si>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</si>
  <si>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</si>
  <si>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</si>
  <si>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</si>
  <si>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</si>
  <si>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</si>
  <si>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</si>
  <si>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</si>
  <si>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</si>
  <si>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</si>
  <si>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</si>
  <si>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</si>
  <si>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</si>
  <si>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</si>
  <si>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</si>
  <si>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</si>
  <si>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</si>
  <si>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</si>
  <si>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</si>
  <si>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</si>
  <si>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</si>
  <si>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</si>
  <si>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</si>
  <si>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</si>
  <si>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</si>
  <si>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</si>
  <si>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</si>
  <si>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</si>
  <si>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</si>
  <si>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</si>
  <si>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</si>
  <si>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</si>
  <si>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</si>
  <si>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</si>
  <si>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</si>
  <si>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</si>
  <si>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</si>
  <si>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</si>
  <si>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</si>
  <si>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</si>
  <si>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</si>
  <si>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</si>
  <si>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</si>
  <si>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</si>
  <si>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</si>
  <si>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</si>
  <si>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</si>
  <si>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</si>
  <si>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</si>
  <si>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</si>
  <si>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</si>
  <si>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</si>
  <si>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</si>
  <si>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</si>
  <si>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</si>
  <si>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</si>
  <si>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</si>
  <si>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</si>
  <si>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</si>
  <si>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</si>
  <si>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</si>
  <si>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</si>
  <si>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</si>
  <si>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</si>
  <si>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</si>
  <si>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</si>
  <si>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</si>
  <si>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</si>
  <si>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</si>
  <si>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</si>
  <si>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</si>
  <si>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</si>
  <si>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</si>
  <si>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</si>
  <si>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</si>
  <si>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</si>
  <si>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</si>
  <si>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</si>
  <si>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</si>
  <si>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</si>
  <si>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</si>
  <si>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</si>
  <si>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</si>
  <si>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</si>
  <si>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</si>
  <si>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</si>
  <si>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</si>
  <si>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</si>
  <si>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</si>
  <si>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</si>
  <si>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</si>
  <si>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</si>
  <si>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</si>
  <si>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</si>
  <si>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</si>
  <si>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</si>
  <si>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</si>
  <si>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</si>
  <si>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</si>
  <si>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</si>
  <si>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</si>
  <si>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</si>
  <si>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</si>
  <si>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</si>
  <si>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</si>
  <si>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</si>
  <si>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</si>
  <si>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</si>
  <si>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</si>
  <si>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</si>
  <si>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</si>
  <si>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</si>
  <si>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</si>
  <si>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</si>
  <si>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</si>
  <si>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</si>
  <si>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</si>
  <si>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</si>
  <si>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</si>
  <si>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</si>
  <si>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</si>
  <si>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</si>
  <si>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</si>
  <si>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</si>
  <si>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</si>
  <si>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</si>
  <si>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</si>
  <si>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</si>
  <si>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</si>
  <si>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</si>
  <si>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</si>
  <si>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</si>
  <si>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</si>
  <si>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</si>
  <si>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</si>
  <si>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</si>
  <si>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</si>
  <si>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</si>
  <si>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</si>
  <si>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</si>
  <si>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</si>
  <si>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</si>
  <si>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</si>
  <si>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</si>
  <si>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</si>
  <si>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</si>
  <si>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</si>
  <si>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</si>
  <si>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</si>
  <si>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</si>
  <si>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</si>
  <si>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</si>
  <si>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</si>
  <si>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</si>
  <si>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</si>
  <si>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</si>
  <si>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</si>
  <si>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</si>
  <si>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</si>
  <si>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</si>
  <si>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</si>
  <si>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</si>
  <si>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</si>
  <si>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</si>
  <si>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</si>
  <si>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</si>
  <si>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</si>
  <si>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</si>
  <si>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</si>
  <si>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</si>
  <si>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</si>
  <si>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</si>
  <si>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</si>
  <si>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</si>
  <si>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</si>
  <si>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</si>
  <si>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</si>
  <si>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</si>
  <si>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</si>
  <si>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</si>
  <si>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</si>
  <si>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</si>
  <si>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</si>
  <si>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</si>
  <si>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</si>
  <si>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</si>
  <si>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</si>
  <si>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</si>
  <si>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</si>
  <si>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</si>
  <si>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</si>
  <si>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</si>
  <si>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</si>
  <si>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</si>
  <si>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</si>
  <si>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</si>
  <si>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</si>
  <si>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</si>
  <si>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</si>
  <si>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</si>
  <si>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</si>
  <si>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</si>
  <si>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</si>
  <si>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</si>
  <si>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</si>
  <si>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</si>
  <si>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</si>
  <si>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</si>
  <si>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</si>
  <si>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</si>
  <si>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</si>
  <si>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</si>
  <si>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</si>
  <si>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</si>
  <si>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</si>
  <si>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</si>
  <si>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</si>
  <si>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</si>
  <si>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</si>
  <si>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</si>
  <si>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</si>
  <si>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</si>
  <si>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</si>
  <si>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</si>
  <si>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</si>
  <si>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</si>
  <si>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</si>
  <si>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</si>
  <si>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</si>
  <si>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</si>
  <si>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</si>
  <si>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</si>
  <si>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</si>
  <si>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</si>
  <si>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</si>
  <si>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</si>
  <si>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</si>
  <si>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</si>
  <si>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</si>
  <si>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</si>
  <si>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</si>
  <si>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</si>
  <si>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</si>
  <si>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</si>
  <si>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</si>
  <si>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</si>
  <si>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</si>
  <si>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</si>
  <si>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</si>
  <si>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</si>
  <si>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</si>
  <si>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</si>
  <si>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</si>
  <si>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</si>
  <si>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</si>
  <si>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</si>
  <si>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</si>
  <si>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</si>
  <si>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</si>
  <si>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</si>
  <si>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</si>
  <si>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</si>
  <si>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</si>
  <si>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</si>
  <si>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</si>
  <si>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</si>
  <si>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</si>
  <si>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</si>
  <si>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</si>
  <si>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</si>
  <si>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</si>
  <si>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</si>
  <si>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</si>
  <si>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</si>
  <si>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</si>
  <si>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</si>
  <si>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</si>
  <si>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</si>
  <si>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</si>
  <si>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</si>
  <si>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</si>
  <si>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</si>
  <si>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</si>
  <si>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</si>
  <si>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</si>
  <si>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</si>
  <si>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</si>
  <si>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</si>
  <si>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</si>
  <si>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</si>
  <si>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</si>
  <si>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</si>
  <si>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</si>
  <si>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</si>
  <si>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</si>
  <si>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</si>
  <si>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</si>
  <si>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</si>
  <si>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</si>
  <si>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</si>
  <si>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</si>
  <si>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</si>
  <si>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</si>
  <si>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</si>
  <si>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</si>
  <si>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</si>
  <si>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</si>
  <si>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</si>
  <si>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</si>
  <si>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</si>
  <si>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</si>
  <si>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</si>
  <si>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</si>
  <si>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</si>
  <si>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</si>
  <si>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</si>
  <si>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</si>
  <si>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</si>
  <si>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</si>
  <si>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</si>
  <si>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</si>
  <si>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</si>
  <si>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</si>
  <si>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</si>
  <si>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</si>
  <si>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</si>
  <si>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</si>
  <si>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</si>
  <si>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</si>
  <si>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</si>
  <si>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</si>
  <si>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</si>
  <si>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</si>
  <si>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</si>
  <si>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</si>
  <si>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</si>
  <si>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</si>
  <si>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</si>
  <si>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</si>
  <si>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</si>
  <si>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</si>
  <si>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</si>
  <si>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</si>
  <si>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</si>
  <si>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</si>
  <si>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</si>
  <si>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</si>
  <si>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</si>
  <si>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</si>
  <si>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</si>
  <si>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</si>
  <si>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</si>
  <si>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</si>
  <si>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</si>
  <si>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</si>
  <si>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</si>
  <si>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</si>
  <si>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</si>
  <si>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</si>
  <si>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</si>
  <si>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</si>
  <si>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</si>
  <si>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</si>
  <si>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</si>
  <si>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</si>
  <si>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</si>
  <si>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</si>
  <si>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</si>
  <si>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</si>
  <si>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</si>
  <si>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</si>
  <si>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</si>
  <si>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</si>
  <si>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</si>
  <si>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</si>
  <si>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</si>
  <si>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</si>
  <si>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</si>
  <si>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</si>
  <si>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</si>
  <si>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</si>
  <si>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</si>
  <si>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</si>
  <si>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</si>
  <si>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</si>
  <si>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</si>
  <si>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</si>
  <si>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</si>
  <si>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</si>
  <si>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</si>
  <si>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</si>
  <si>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</si>
  <si>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</si>
  <si>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</si>
  <si>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</si>
  <si>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</si>
  <si>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</si>
  <si>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</si>
  <si>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</si>
  <si>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</si>
  <si>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</si>
  <si>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</si>
  <si>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</si>
  <si>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</si>
  <si>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</si>
  <si>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</si>
  <si>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</si>
  <si>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</si>
  <si>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</si>
  <si>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</si>
  <si>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</si>
  <si>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</si>
  <si>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</si>
  <si>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</si>
  <si>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</si>
  <si>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</si>
  <si>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</si>
  <si>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</si>
  <si>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</si>
  <si>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</si>
  <si>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</si>
  <si>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</si>
  <si>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</si>
  <si>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</si>
  <si>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</si>
  <si>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</si>
  <si>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</si>
  <si>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</si>
  <si>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</si>
  <si>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</si>
  <si>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</si>
  <si>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</si>
  <si>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</si>
  <si>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</si>
  <si>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</si>
  <si>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</si>
  <si>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</si>
  <si>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</si>
  <si>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</si>
  <si>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</si>
  <si>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</si>
  <si>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</si>
  <si>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</si>
  <si>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</si>
  <si>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</si>
  <si>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</si>
  <si>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</si>
  <si>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</si>
  <si>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</si>
  <si>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</si>
  <si>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</si>
  <si>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</si>
  <si>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</si>
  <si>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</si>
  <si>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</si>
  <si>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</si>
  <si>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</si>
  <si>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</si>
  <si>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</si>
  <si>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</si>
  <si>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</si>
  <si>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</si>
  <si>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</si>
  <si>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</si>
  <si>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</si>
  <si>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</si>
  <si>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</si>
  <si>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</si>
  <si>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</si>
  <si>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</si>
  <si>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</si>
  <si>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</si>
  <si>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</si>
  <si>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</si>
  <si>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</si>
  <si>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</si>
  <si>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</si>
  <si>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</si>
  <si>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</si>
  <si>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</si>
  <si>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</si>
  <si>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</si>
  <si>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</si>
  <si>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</si>
  <si>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</si>
  <si>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</si>
  <si>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</si>
  <si>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</si>
  <si>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</si>
  <si>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</si>
  <si>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</si>
  <si>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</si>
  <si>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</si>
  <si>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</si>
  <si>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</si>
  <si>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</si>
  <si>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</si>
  <si>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</si>
  <si>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</si>
  <si>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</si>
  <si>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</si>
  <si>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</si>
  <si>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</si>
  <si>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</si>
  <si>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</si>
  <si>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</si>
  <si>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</si>
  <si>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</si>
  <si>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</si>
  <si>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</si>
  <si>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</si>
  <si>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</si>
  <si>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</si>
  <si>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</si>
  <si>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</si>
  <si>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</si>
  <si>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</si>
  <si>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</si>
  <si>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</si>
  <si>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</si>
  <si>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</si>
  <si>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</si>
  <si>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</si>
  <si>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</si>
  <si>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</si>
  <si>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</si>
  <si>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</si>
  <si>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</si>
  <si>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</si>
  <si>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</si>
  <si>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</si>
  <si>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</si>
  <si>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</si>
  <si>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</si>
  <si>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</si>
  <si>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</si>
  <si>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</si>
  <si>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</si>
  <si>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</si>
  <si>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</si>
  <si>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</si>
  <si>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</si>
  <si>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</si>
  <si>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</si>
  <si>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</si>
  <si>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</si>
  <si>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</si>
  <si>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</si>
  <si>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</si>
  <si>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</si>
  <si>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</si>
  <si>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</si>
  <si>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</si>
  <si>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</si>
  <si>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</si>
  <si>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</si>
  <si>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</si>
  <si>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</si>
  <si>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</si>
  <si>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</si>
  <si>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</si>
  <si>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</si>
  <si>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</si>
  <si>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</si>
  <si>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</si>
  <si>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</si>
  <si>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</si>
  <si>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</si>
  <si>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</si>
  <si>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</si>
  <si>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</si>
  <si>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</si>
  <si>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</si>
  <si>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</si>
  <si>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</si>
  <si>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</si>
  <si>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</si>
  <si>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</si>
  <si>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</si>
  <si>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</si>
  <si>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</si>
  <si>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</si>
  <si>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</si>
  <si>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</si>
  <si>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</si>
  <si>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</si>
  <si>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</si>
  <si>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</si>
  <si>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</si>
  <si>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</si>
  <si>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</si>
  <si>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</si>
  <si>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</si>
  <si>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</si>
  <si>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</si>
  <si>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</si>
  <si>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</si>
  <si>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</si>
  <si>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</si>
  <si>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</si>
  <si>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</si>
  <si>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</si>
  <si>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</si>
  <si>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</si>
  <si>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</si>
  <si>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</si>
  <si>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</si>
  <si>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</si>
  <si>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</si>
  <si>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</si>
  <si>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</si>
  <si>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</si>
  <si>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</si>
  <si>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</si>
  <si>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</si>
  <si>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</si>
  <si>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</si>
  <si>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</si>
  <si>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</si>
  <si>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</si>
  <si>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</si>
  <si>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</si>
  <si>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</si>
  <si>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</si>
  <si>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</si>
  <si>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</si>
  <si>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</si>
  <si>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</si>
  <si>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</si>
  <si>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</si>
  <si>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</si>
  <si>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</si>
  <si>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</si>
  <si>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</si>
  <si>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</si>
  <si>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</si>
  <si>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</si>
  <si>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</si>
  <si>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</si>
  <si>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</si>
  <si>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</si>
  <si>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</si>
  <si>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</si>
  <si>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</si>
  <si>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</si>
  <si>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</si>
  <si>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</si>
  <si>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</si>
  <si>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</si>
  <si>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</si>
  <si>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</si>
  <si>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</si>
  <si>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</si>
  <si>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</si>
  <si>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</si>
  <si>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</si>
  <si>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</si>
  <si>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</si>
  <si>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</si>
  <si>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</si>
  <si>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</si>
  <si>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</si>
  <si>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</si>
  <si>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</si>
  <si>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</si>
  <si>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</si>
  <si>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</si>
  <si>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</si>
  <si>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</si>
  <si>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</si>
  <si>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</si>
  <si>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</si>
  <si>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</si>
  <si>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</si>
  <si>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</si>
  <si>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</si>
  <si>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</si>
  <si>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</si>
  <si>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</si>
  <si>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</si>
  <si>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</si>
  <si>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</si>
  <si>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</si>
  <si>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</si>
  <si>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</si>
  <si>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</si>
  <si>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</si>
  <si>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</si>
  <si>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</si>
  <si>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</si>
  <si>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</si>
  <si>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</si>
  <si>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</si>
  <si>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</si>
  <si>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</si>
  <si>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</si>
  <si>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</si>
  <si>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</si>
  <si>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</si>
  <si>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</si>
  <si>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</si>
  <si>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</si>
  <si>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</si>
  <si>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</si>
  <si>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</si>
  <si>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</si>
  <si>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</si>
  <si>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</si>
  <si>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</si>
  <si>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</si>
  <si>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</si>
  <si>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</si>
  <si>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</si>
  <si>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</si>
  <si>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</si>
  <si>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</si>
  <si>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</si>
  <si>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</si>
  <si>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</si>
  <si>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</si>
  <si>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</si>
  <si>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</si>
  <si>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</si>
  <si>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</si>
  <si>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</si>
  <si>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</si>
  <si>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</si>
  <si>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</si>
  <si>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</si>
  <si>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</si>
  <si>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</si>
  <si>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</si>
  <si>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</si>
  <si>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</si>
  <si>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</si>
  <si>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</si>
  <si>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</si>
  <si>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</si>
  <si>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</si>
  <si>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</si>
  <si>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</si>
  <si>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</si>
  <si>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</si>
  <si>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</si>
  <si>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</si>
  <si>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</si>
  <si>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</si>
  <si>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</si>
  <si>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</si>
  <si>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</si>
  <si>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</si>
  <si>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</si>
  <si>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</si>
  <si>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</si>
  <si>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</si>
  <si>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</si>
  <si>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</si>
  <si>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</si>
  <si>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</si>
  <si>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</si>
  <si>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</si>
  <si>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</si>
  <si>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</si>
  <si>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</si>
  <si>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</si>
  <si>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</si>
  <si>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</si>
  <si>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</si>
  <si>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</si>
  <si>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</si>
  <si>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</si>
  <si>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</si>
  <si>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</si>
  <si>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</si>
  <si>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</si>
  <si>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</si>
  <si>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</si>
  <si>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</si>
  <si>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</si>
  <si>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</si>
  <si>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</si>
  <si>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</si>
  <si>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</si>
  <si>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</si>
  <si>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</si>
  <si>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</si>
  <si>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</si>
  <si>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</si>
  <si>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</si>
  <si>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</si>
  <si>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</si>
  <si>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</si>
  <si>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</si>
  <si>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</si>
  <si>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</si>
  <si>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</si>
  <si>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</si>
  <si>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</si>
  <si>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</si>
  <si>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</si>
  <si>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</si>
  <si>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</si>
  <si>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</si>
  <si>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</si>
  <si>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</si>
  <si>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</si>
  <si>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</si>
  <si>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</si>
  <si>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</si>
  <si>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</si>
  <si>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</si>
  <si>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</si>
  <si>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</si>
  <si>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</si>
  <si>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</si>
  <si>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</si>
  <si>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</si>
  <si>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</si>
  <si>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</si>
  <si>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</si>
  <si>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</si>
  <si>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</si>
  <si>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</si>
  <si>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</si>
  <si>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</si>
  <si>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</si>
  <si>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</si>
  <si>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</si>
  <si>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</si>
  <si>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</si>
  <si>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</si>
  <si>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</si>
  <si>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</si>
  <si>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</si>
  <si>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</si>
  <si>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</si>
  <si>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</si>
  <si>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</si>
  <si>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</si>
  <si>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</si>
  <si>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</si>
  <si>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</si>
  <si>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</si>
  <si>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</si>
  <si>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</si>
  <si>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</si>
  <si>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</si>
  <si>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</si>
  <si>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</si>
  <si>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</si>
  <si>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</si>
  <si>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</si>
  <si>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</si>
  <si>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</si>
  <si>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</si>
  <si>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</si>
  <si>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</si>
  <si>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</si>
  <si>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</si>
  <si>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</si>
  <si>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</si>
  <si>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</si>
  <si>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</si>
  <si>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</si>
  <si>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</si>
  <si>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</si>
  <si>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</si>
  <si>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</si>
  <si>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</si>
  <si>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</si>
  <si>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</si>
  <si>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</si>
  <si>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</si>
  <si>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</si>
  <si>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</si>
  <si>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</si>
  <si>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</si>
  <si>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</si>
  <si>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</si>
  <si>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</si>
  <si>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</si>
  <si>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</si>
  <si>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</si>
  <si>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</si>
  <si>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</si>
  <si>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</si>
  <si>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</si>
  <si>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</si>
  <si>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</si>
  <si>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</si>
  <si>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</si>
  <si>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</si>
  <si>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</si>
  <si>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</si>
  <si>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</si>
  <si>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</si>
  <si>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</si>
  <si>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</si>
  <si>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</si>
  <si>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</si>
  <si>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</si>
  <si>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</si>
  <si>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</si>
  <si>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</si>
  <si>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</si>
  <si>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</si>
  <si>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</si>
  <si>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</si>
  <si>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</si>
  <si>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</si>
  <si>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</si>
  <si>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</si>
  <si>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</si>
  <si>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</si>
  <si>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</si>
  <si>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</si>
  <si>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</si>
  <si>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</si>
  <si>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</si>
  <si>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</si>
  <si>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</si>
  <si>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</si>
  <si>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</si>
  <si>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</si>
  <si>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</si>
  <si>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</si>
  <si>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</si>
  <si>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</si>
  <si>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</si>
  <si>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</si>
  <si>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</si>
  <si>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</si>
  <si>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</si>
  <si>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</si>
  <si>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</si>
  <si>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</si>
  <si>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</si>
  <si>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</si>
  <si>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</si>
  <si>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</si>
  <si>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</si>
  <si>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</si>
  <si>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</si>
  <si>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</si>
  <si>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</si>
  <si>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</si>
  <si>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</si>
  <si>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</si>
  <si>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</si>
  <si>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</si>
  <si>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</si>
  <si>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</si>
  <si>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</si>
  <si>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</si>
  <si>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</si>
  <si>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</si>
  <si>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</si>
  <si>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</si>
  <si>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</si>
  <si>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</si>
  <si>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</si>
  <si>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</si>
  <si>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</si>
  <si>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</si>
  <si>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</si>
  <si>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</si>
  <si>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</si>
  <si>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</si>
  <si>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</si>
  <si>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</si>
  <si>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</si>
  <si>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</si>
  <si>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</si>
  <si>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</si>
  <si>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</si>
  <si>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</si>
  <si>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</si>
  <si>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</si>
  <si>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</si>
  <si>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</si>
  <si>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</si>
  <si>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</si>
  <si>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</si>
  <si>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</si>
  <si>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</si>
  <si>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</si>
  <si>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</si>
  <si>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</si>
  <si>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</si>
  <si>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</si>
  <si>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</si>
  <si>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</si>
  <si>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</si>
  <si>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</si>
  <si>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</si>
  <si>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</si>
  <si>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</si>
  <si>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</si>
  <si>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</si>
  <si>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</si>
  <si>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</si>
  <si>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</si>
  <si>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</si>
  <si>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</si>
  <si>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</si>
  <si>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</si>
  <si>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</si>
  <si>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</si>
  <si>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</si>
  <si>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</si>
  <si>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</si>
  <si>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</si>
  <si>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</si>
  <si>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</si>
  <si>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</si>
  <si>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</si>
  <si>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</si>
  <si>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</si>
  <si>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</si>
  <si>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</si>
  <si>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</si>
  <si>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</si>
  <si>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</si>
  <si>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</si>
  <si>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</si>
  <si>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</si>
  <si>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</si>
  <si>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</si>
  <si>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</si>
  <si>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</si>
  <si>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</si>
  <si>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</si>
  <si>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</si>
  <si>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</si>
  <si>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</si>
  <si>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</si>
  <si>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</si>
  <si>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</si>
  <si>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</si>
  <si>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</si>
  <si>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</si>
  <si>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</si>
  <si>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</si>
  <si>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</si>
  <si>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</si>
  <si>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</si>
  <si>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</si>
  <si>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</si>
  <si>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</si>
  <si>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</si>
  <si>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</si>
  <si>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</si>
  <si>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</si>
  <si>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</si>
  <si>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</si>
  <si>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</si>
  <si>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</si>
  <si>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</si>
  <si>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</si>
  <si>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</si>
  <si>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</si>
  <si>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</si>
  <si>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</si>
  <si>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</si>
  <si>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</si>
  <si>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</si>
  <si>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</si>
  <si>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</si>
  <si>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</si>
  <si>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</si>
  <si>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</si>
  <si>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</si>
  <si>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</si>
  <si>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</si>
  <si>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</si>
  <si>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</si>
  <si>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</si>
  <si>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</si>
  <si>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</si>
  <si>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</si>
  <si>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</si>
  <si>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</si>
  <si>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</si>
  <si>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</si>
  <si>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</si>
  <si>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</si>
  <si>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</si>
  <si>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</si>
  <si>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</si>
  <si>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</si>
  <si>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</si>
  <si>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</si>
  <si>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</si>
  <si>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</si>
  <si>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</si>
  <si>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</si>
  <si>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</si>
  <si>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</si>
  <si>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</si>
  <si>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</si>
  <si>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</si>
  <si>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</si>
  <si>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</si>
  <si>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</si>
  <si>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</si>
  <si>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</si>
  <si>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</si>
  <si>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</si>
  <si>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</si>
  <si>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</si>
  <si>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</si>
  <si>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</si>
  <si>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</si>
  <si>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</si>
  <si>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</si>
  <si>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</si>
  <si>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</si>
  <si>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</si>
  <si>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</si>
  <si>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</si>
  <si>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</si>
  <si>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</si>
  <si>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</si>
  <si>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</si>
  <si>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</si>
  <si>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</si>
  <si>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</si>
  <si>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</si>
  <si>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</si>
  <si>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</si>
  <si>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</si>
  <si>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</si>
  <si>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</si>
  <si>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</si>
  <si>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</si>
  <si>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</si>
  <si>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</si>
  <si>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</si>
  <si>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</si>
  <si>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</si>
  <si>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</si>
  <si>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</si>
  <si>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</si>
  <si>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</si>
  <si>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</si>
  <si>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</si>
  <si>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</si>
  <si>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</si>
  <si>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</si>
  <si>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</si>
  <si>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</si>
  <si>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</si>
  <si>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</si>
  <si>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</si>
  <si>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</si>
  <si>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</si>
  <si>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</si>
  <si>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</si>
  <si>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</si>
  <si>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</si>
  <si>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</si>
  <si>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</si>
  <si>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</si>
  <si>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</si>
  <si>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</si>
  <si>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</si>
  <si>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</si>
  <si>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</si>
  <si>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</si>
  <si>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</si>
  <si>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</si>
  <si>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</si>
  <si>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</si>
  <si>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</si>
  <si>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</si>
  <si>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</si>
  <si>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</si>
  <si>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</si>
  <si>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</si>
  <si>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</si>
  <si>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</si>
  <si>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</si>
  <si>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</si>
  <si>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</si>
  <si>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</si>
  <si>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</si>
  <si>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</si>
  <si>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</si>
  <si>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</si>
  <si>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</si>
  <si>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</si>
  <si>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</si>
  <si>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</si>
  <si>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</si>
  <si>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</si>
  <si>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</si>
  <si>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</si>
  <si>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</si>
  <si>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</si>
  <si>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</si>
  <si>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</si>
  <si>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</si>
  <si>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</si>
  <si>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</si>
  <si>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</si>
  <si>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</si>
  <si>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</si>
  <si>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</si>
  <si>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</si>
  <si>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</si>
  <si>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</si>
  <si>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</si>
  <si>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</si>
  <si>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</si>
  <si>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</si>
  <si>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</si>
  <si>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</si>
  <si>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</si>
  <si>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</si>
  <si>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</si>
  <si>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</si>
  <si>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</si>
  <si>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</si>
  <si>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</si>
  <si>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</si>
  <si>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</si>
  <si>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</si>
  <si>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</si>
  <si>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</si>
  <si>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</si>
  <si>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</si>
  <si>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</si>
  <si>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</si>
  <si>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</si>
  <si>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</si>
  <si>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</si>
  <si>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</si>
  <si>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</si>
  <si>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</si>
  <si>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</si>
  <si>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</si>
  <si>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</si>
  <si>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</si>
  <si>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</si>
  <si>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</si>
  <si>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</si>
  <si>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</si>
  <si>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</si>
  <si>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</si>
  <si>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</si>
  <si>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</si>
  <si>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</si>
  <si>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</si>
  <si>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</si>
  <si>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</si>
  <si>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</si>
  <si>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</si>
  <si>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</si>
  <si>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</si>
  <si>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</si>
  <si>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</si>
  <si>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</si>
  <si>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</si>
  <si>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</si>
  <si>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</si>
  <si>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</si>
  <si>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</si>
  <si>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</si>
  <si>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</si>
  <si>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</si>
  <si>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</si>
  <si>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</si>
  <si>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</si>
  <si>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</si>
  <si>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</si>
  <si>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</si>
  <si>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</si>
  <si>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</si>
  <si>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</si>
  <si>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</si>
  <si>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</si>
  <si>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</si>
  <si>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</si>
  <si>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</si>
  <si>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</si>
  <si>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</si>
  <si>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</si>
  <si>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</si>
  <si>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</si>
  <si>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</si>
  <si>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</si>
  <si>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</si>
  <si>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</si>
  <si>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</si>
  <si>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</si>
  <si>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</si>
  <si>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</si>
  <si>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</si>
  <si>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</si>
  <si>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</si>
  <si>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</si>
  <si>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</si>
  <si>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</si>
  <si>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</si>
  <si>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</si>
  <si>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</si>
  <si>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</si>
  <si>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</si>
  <si>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</si>
  <si>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</si>
  <si>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</si>
  <si>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</si>
  <si>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</si>
  <si>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</si>
  <si>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</si>
  <si>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</si>
  <si>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</si>
  <si>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</si>
  <si>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</si>
  <si>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</si>
  <si>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</si>
  <si>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</si>
  <si>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</si>
  <si>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</si>
  <si>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</si>
  <si>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</si>
  <si>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</si>
  <si>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</si>
  <si>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</si>
  <si>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</si>
  <si>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</si>
  <si>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</si>
  <si>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</si>
  <si>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</si>
  <si>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</si>
  <si>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</si>
  <si>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</si>
  <si>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</si>
  <si>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</si>
  <si>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</si>
  <si>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</si>
  <si>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</si>
  <si>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</si>
  <si>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</si>
  <si>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</si>
  <si>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</si>
  <si>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</si>
  <si>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</si>
  <si>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</si>
  <si>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</si>
  <si>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</si>
  <si>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</si>
  <si>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</si>
  <si>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</si>
  <si>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</si>
  <si>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</si>
  <si>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</si>
  <si>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</si>
  <si>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</si>
  <si>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</si>
  <si>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</si>
  <si>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</si>
  <si>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</si>
  <si>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</si>
  <si>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</si>
  <si>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</si>
  <si>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</si>
  <si>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</si>
  <si>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</si>
  <si>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</si>
  <si>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</si>
  <si>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</si>
  <si>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</si>
  <si>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</si>
  <si>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</si>
  <si>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</si>
  <si>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</si>
  <si>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</si>
  <si>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</si>
  <si>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</si>
  <si>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</si>
  <si>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</si>
  <si>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</si>
  <si>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</si>
  <si>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</si>
  <si>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</si>
  <si>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</si>
  <si>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</si>
  <si>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</si>
  <si>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</si>
  <si>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</si>
  <si>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</si>
  <si>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</si>
  <si>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</si>
  <si>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</si>
  <si>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</si>
  <si>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</si>
  <si>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</si>
  <si>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</si>
  <si>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</si>
  <si>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</si>
  <si>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</si>
  <si>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</si>
  <si>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</si>
  <si>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</si>
  <si>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</si>
  <si>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</si>
  <si>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</si>
  <si>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</si>
  <si>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</si>
  <si>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</si>
  <si>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</si>
  <si>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</si>
  <si>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</si>
  <si>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</si>
  <si>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</si>
  <si>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</si>
  <si>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</si>
  <si>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</si>
  <si>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</si>
  <si>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</si>
  <si>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</si>
  <si>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</si>
  <si>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</si>
  <si>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</si>
  <si>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</si>
  <si>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</si>
  <si>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</si>
  <si>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</si>
  <si>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</si>
  <si>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</si>
  <si>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</si>
  <si>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</si>
  <si>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</si>
  <si>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</si>
  <si>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</si>
  <si>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</si>
  <si>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</si>
  <si>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</si>
  <si>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</si>
  <si>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</si>
  <si>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</si>
  <si>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</si>
  <si>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</si>
  <si>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</si>
  <si>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</si>
  <si>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</si>
  <si>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</si>
  <si>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</si>
  <si>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</si>
  <si>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</si>
  <si>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</si>
  <si>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</si>
  <si>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</si>
  <si>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</si>
  <si>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</si>
  <si>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</si>
  <si>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</si>
  <si>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</si>
  <si>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</si>
  <si>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</si>
  <si>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</si>
  <si>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</si>
  <si>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</si>
  <si>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</si>
  <si>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</si>
  <si>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</si>
  <si>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</si>
  <si>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</si>
  <si>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</si>
  <si>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</si>
  <si>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</si>
  <si>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</si>
  <si>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</si>
  <si>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</si>
  <si>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</si>
  <si>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</si>
  <si>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</si>
  <si>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</si>
  <si>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</si>
  <si>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</si>
  <si>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</si>
  <si>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</si>
  <si>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</si>
  <si>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</si>
  <si>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</si>
  <si>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</si>
  <si>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</si>
  <si>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</si>
  <si>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</si>
  <si>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</si>
  <si>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</si>
  <si>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</si>
  <si>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</si>
  <si>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</si>
  <si>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</si>
  <si>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</si>
  <si>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</si>
  <si>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</si>
  <si>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</si>
  <si>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</si>
  <si>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</si>
  <si>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</si>
  <si>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</si>
  <si>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</si>
  <si>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</si>
  <si>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</si>
  <si>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</si>
  <si>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</si>
  <si>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</si>
  <si>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</si>
  <si>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</si>
  <si>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</si>
  <si>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</si>
  <si>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</si>
  <si>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</si>
  <si>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</si>
  <si>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</si>
  <si>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</si>
  <si>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</si>
  <si>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</si>
  <si>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</si>
  <si>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</si>
  <si>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</si>
  <si>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</si>
  <si>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</si>
  <si>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</si>
  <si>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</si>
  <si>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</si>
  <si>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</si>
  <si>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</si>
  <si>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</si>
  <si>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</si>
  <si>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</si>
  <si>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</si>
  <si>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</si>
  <si>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</si>
  <si>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</si>
  <si>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</si>
  <si>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</si>
  <si>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</si>
  <si>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</si>
  <si>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</si>
  <si>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</si>
  <si>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</si>
  <si>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</si>
  <si>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</si>
  <si>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</si>
  <si>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</si>
  <si>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</si>
  <si>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</si>
  <si>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</si>
  <si>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</si>
  <si>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</si>
  <si>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</si>
  <si>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</si>
  <si>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</si>
  <si>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</si>
  <si>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</si>
  <si>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</si>
  <si>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</si>
  <si>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</si>
  <si>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</si>
  <si>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</si>
  <si>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</si>
  <si>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</si>
  <si>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</si>
  <si>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</si>
  <si>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</si>
  <si>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</si>
  <si>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</si>
  <si>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</si>
  <si>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</si>
  <si>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</si>
  <si>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</si>
  <si>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</si>
  <si>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</si>
  <si>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</si>
  <si>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</si>
  <si>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</si>
  <si>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</si>
  <si>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</si>
  <si>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</si>
  <si>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</si>
  <si>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</si>
  <si>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</si>
  <si>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</si>
  <si>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</si>
  <si>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</si>
  <si>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</si>
  <si>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</si>
  <si>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</si>
  <si>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</si>
  <si>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</si>
  <si>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</si>
  <si>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</si>
  <si>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</si>
  <si>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</si>
  <si>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</si>
  <si>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</si>
  <si>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</si>
  <si>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</si>
  <si>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</si>
  <si>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</si>
  <si>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</si>
  <si>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</si>
  <si>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</si>
  <si>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</si>
  <si>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</si>
  <si>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</si>
  <si>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</si>
  <si>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</si>
  <si>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</si>
  <si>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</si>
  <si>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</si>
  <si>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</si>
  <si>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</si>
  <si>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</si>
  <si>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</si>
  <si>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</si>
  <si>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</si>
  <si>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</si>
  <si>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</si>
  <si>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</si>
  <si>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</si>
  <si>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</si>
  <si>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</si>
  <si>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</si>
  <si>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</si>
  <si>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</si>
  <si>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</si>
  <si>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</si>
  <si>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</si>
  <si>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</si>
  <si>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</si>
  <si>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</si>
  <si>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</si>
  <si>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</si>
  <si>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</si>
  <si>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</si>
  <si>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</si>
  <si>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</si>
  <si>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</si>
  <si>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</si>
  <si>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</si>
  <si>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</si>
  <si>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</si>
  <si>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</si>
  <si>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</si>
  <si>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</si>
  <si>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</si>
  <si>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</si>
  <si>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</si>
  <si>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</si>
  <si>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</si>
  <si>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</si>
  <si>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</si>
  <si>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</si>
  <si>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</si>
  <si>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</si>
  <si>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</si>
  <si>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</si>
  <si>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</si>
  <si>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</si>
  <si>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</si>
  <si>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</si>
  <si>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</si>
  <si>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</si>
  <si>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</si>
  <si>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</si>
  <si>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</si>
  <si>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</si>
  <si>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</si>
  <si>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</si>
  <si>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</si>
  <si>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</si>
  <si>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</si>
  <si>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</si>
  <si>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</si>
  <si>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</si>
  <si>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</si>
  <si>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</si>
  <si>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</si>
  <si>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</si>
  <si>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</si>
  <si>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</si>
  <si>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</si>
  <si>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</si>
  <si>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</si>
  <si>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</si>
  <si>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</si>
  <si>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</si>
  <si>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</si>
  <si>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</si>
  <si>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</si>
  <si>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</si>
  <si>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</si>
  <si>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</si>
  <si>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</si>
  <si>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</si>
  <si>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</si>
  <si>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</si>
  <si>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</si>
  <si>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</si>
  <si>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</si>
  <si>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</si>
  <si>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</si>
  <si>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</si>
  <si>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</si>
  <si>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</si>
  <si>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</si>
  <si>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</si>
  <si>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</si>
  <si>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</si>
  <si>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</si>
  <si>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</si>
  <si>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</si>
  <si>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</si>
  <si>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</si>
  <si>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</si>
  <si>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</si>
  <si>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</si>
  <si>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</si>
  <si>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</si>
  <si>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</si>
  <si>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</si>
  <si>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</si>
  <si>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</si>
  <si>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</si>
  <si>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</si>
  <si>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</si>
  <si>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</si>
  <si>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</si>
  <si>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</si>
  <si>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</si>
  <si>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</si>
  <si>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</si>
  <si>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</si>
  <si>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</si>
  <si>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</si>
  <si>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</si>
  <si>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</si>
  <si>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</si>
  <si>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</si>
  <si>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</si>
  <si>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</si>
  <si>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</si>
  <si>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</si>
  <si>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</si>
  <si>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</si>
  <si>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</si>
  <si>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</si>
  <si>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</si>
  <si>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</si>
  <si>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</si>
  <si>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</si>
  <si>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</si>
  <si>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</si>
  <si>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</si>
  <si>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</si>
  <si>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</si>
  <si>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</si>
  <si>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</si>
  <si>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</si>
  <si>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</si>
  <si>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</si>
  <si>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</si>
  <si>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</si>
  <si>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</si>
  <si>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</si>
  <si>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</si>
  <si>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</si>
  <si>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</si>
  <si>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</si>
  <si>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</si>
  <si>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</si>
  <si>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</si>
  <si>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</si>
  <si>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</si>
  <si>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</si>
  <si>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</si>
  <si>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</si>
  <si>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</si>
  <si>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</si>
  <si>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</si>
  <si>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</si>
  <si>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</si>
  <si>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</si>
  <si>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</si>
  <si>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</si>
  <si>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</si>
  <si>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</si>
  <si>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</si>
  <si>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</si>
  <si>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</si>
  <si>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</si>
  <si>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</si>
  <si>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</si>
  <si>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</si>
  <si>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</si>
  <si>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</si>
  <si>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</si>
  <si>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</si>
  <si>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</si>
  <si>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</si>
  <si>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</si>
  <si>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</si>
  <si>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</si>
  <si>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</si>
  <si>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</si>
  <si>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</si>
  <si>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</si>
  <si>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</si>
  <si>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</si>
  <si>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</si>
  <si>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</si>
  <si>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</si>
  <si>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</si>
  <si>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</si>
  <si>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</si>
  <si>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</si>
  <si>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</si>
  <si>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</si>
  <si>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</si>
  <si>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</si>
  <si>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</si>
  <si>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</si>
  <si>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</si>
  <si>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</si>
  <si>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</si>
  <si>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</si>
  <si>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</si>
  <si>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</si>
  <si>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</si>
  <si>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</si>
  <si>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</si>
  <si>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</si>
  <si>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</si>
  <si>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</si>
  <si>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</si>
  <si>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</si>
  <si>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</si>
  <si>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</si>
  <si>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</si>
  <si>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</si>
  <si>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</si>
  <si>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</si>
  <si>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</si>
  <si>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</si>
  <si>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</si>
  <si>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</si>
  <si>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</si>
  <si>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</si>
  <si>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</si>
  <si>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</si>
  <si>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</si>
  <si>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</si>
  <si>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</si>
  <si>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</si>
  <si>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</si>
  <si>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</si>
  <si>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</si>
  <si>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</si>
  <si>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</si>
  <si>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</si>
  <si>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</si>
  <si>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</si>
  <si>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</si>
  <si>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</si>
  <si>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</si>
  <si>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</si>
  <si>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</si>
  <si>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</si>
  <si>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</si>
  <si>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</si>
  <si>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</si>
  <si>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</si>
  <si>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</si>
  <si>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</si>
  <si>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</si>
  <si>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</si>
  <si>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</si>
  <si>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</si>
  <si>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</si>
  <si>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</si>
  <si>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</si>
  <si>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</si>
  <si>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</si>
  <si>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</si>
  <si>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</si>
  <si>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</si>
  <si>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</si>
  <si>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</si>
  <si>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</si>
  <si>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</si>
  <si>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</si>
  <si>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</si>
  <si>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</si>
  <si>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</si>
  <si>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</si>
  <si>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</si>
  <si>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</si>
  <si>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</si>
  <si>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</si>
  <si>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</si>
  <si>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</si>
  <si>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</si>
  <si>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</si>
  <si>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</si>
  <si>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</si>
  <si>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</si>
  <si>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</si>
  <si>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</si>
  <si>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</si>
  <si>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</si>
  <si>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</si>
  <si>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</si>
  <si>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</si>
  <si>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</si>
  <si>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</si>
  <si>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</si>
  <si>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</si>
  <si>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</si>
  <si>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</si>
  <si>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</si>
  <si>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</si>
  <si>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</si>
  <si>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</si>
  <si>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</si>
  <si>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</si>
  <si>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</si>
  <si>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</si>
  <si>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</si>
  <si>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</si>
  <si>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</si>
  <si>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</si>
  <si>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</si>
  <si>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</si>
  <si>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</si>
  <si>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</si>
  <si>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</si>
  <si>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</si>
  <si>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</si>
  <si>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</si>
  <si>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</si>
  <si>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</si>
  <si>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</si>
  <si>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</si>
  <si>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</si>
  <si>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</si>
  <si>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</si>
  <si>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</si>
  <si>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</si>
  <si>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</si>
  <si>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</si>
  <si>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</si>
  <si>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</si>
  <si>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</si>
  <si>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</si>
  <si>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</si>
  <si>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</si>
  <si>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</si>
  <si>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</si>
  <si>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</si>
  <si>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</si>
  <si>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</si>
  <si>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</si>
  <si>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</si>
  <si>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</si>
  <si>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</si>
  <si>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</si>
  <si>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</si>
  <si>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</si>
  <si>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</si>
  <si>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</si>
  <si>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</si>
  <si>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</si>
  <si>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</si>
  <si>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</si>
  <si>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</si>
  <si>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</si>
  <si>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</si>
  <si>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</si>
  <si>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</si>
  <si>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</si>
  <si>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</si>
  <si>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</si>
  <si>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</si>
  <si>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</si>
  <si>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</si>
  <si>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</si>
  <si>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</si>
  <si>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</si>
  <si>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</si>
  <si>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</si>
  <si>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</si>
  <si>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</si>
  <si>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</si>
  <si>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</si>
  <si>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</si>
  <si>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</si>
  <si>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</si>
  <si>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</si>
  <si>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</si>
  <si>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</si>
  <si>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</si>
  <si>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</si>
  <si>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</si>
  <si>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</si>
  <si>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</si>
  <si>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</si>
  <si>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</si>
  <si>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</si>
  <si>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</si>
  <si>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</si>
  <si>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</si>
  <si>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</si>
  <si>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</si>
  <si>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</si>
  <si>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</si>
  <si>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</si>
  <si>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</si>
  <si>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</si>
  <si>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</si>
  <si>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</si>
  <si>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</si>
  <si>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</si>
  <si>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</si>
  <si>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</si>
  <si>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</si>
  <si>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</si>
  <si>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</si>
  <si>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</si>
  <si>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</si>
  <si>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</si>
  <si>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</si>
  <si>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</si>
  <si>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</si>
  <si>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</si>
  <si>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</si>
  <si>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</si>
  <si>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</si>
  <si>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</si>
  <si>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</si>
  <si>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</si>
  <si>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</si>
  <si>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</si>
  <si>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</si>
  <si>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</si>
  <si>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</si>
  <si>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</si>
  <si>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</si>
  <si>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</si>
  <si>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</si>
  <si>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</si>
  <si>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</si>
  <si>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</si>
  <si>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</si>
  <si>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</si>
  <si>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</si>
  <si>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</si>
  <si>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</si>
  <si>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</si>
  <si>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</si>
  <si>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</si>
  <si>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</si>
  <si>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</si>
  <si>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</si>
  <si>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</si>
  <si>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</si>
  <si>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</si>
  <si>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</si>
  <si>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</si>
  <si>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</si>
  <si>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</si>
  <si>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</si>
  <si>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</si>
  <si>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</si>
  <si>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</si>
  <si>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</si>
  <si>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</si>
  <si>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</si>
  <si>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</si>
  <si>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</si>
  <si>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</si>
  <si>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</si>
  <si>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</si>
  <si>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</si>
  <si>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</si>
  <si>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</si>
  <si>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</si>
  <si>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</si>
  <si>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</si>
  <si>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</si>
  <si>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</si>
  <si>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</si>
  <si>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</si>
  <si>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</si>
  <si>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</si>
  <si>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</si>
  <si>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</si>
  <si>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</si>
  <si>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</si>
  <si>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</si>
  <si>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</si>
  <si>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</si>
  <si>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</si>
  <si>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</si>
  <si>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</si>
  <si>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</si>
  <si>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</si>
  <si>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</si>
  <si>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</si>
  <si>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</si>
  <si>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</si>
  <si>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</si>
  <si>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</si>
  <si>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</si>
  <si>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</si>
  <si>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</si>
  <si>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</si>
  <si>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</si>
  <si>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</si>
  <si>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</si>
  <si>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</si>
  <si>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</si>
  <si>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</si>
  <si>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</si>
  <si>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</si>
  <si>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</si>
  <si>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</si>
  <si>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</si>
  <si>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</si>
  <si>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</si>
  <si>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</si>
  <si>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</si>
  <si>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</si>
  <si>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</si>
  <si>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</si>
  <si>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</si>
  <si>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</si>
  <si>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</si>
  <si>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</si>
  <si>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</si>
  <si>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</si>
  <si>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</si>
  <si>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</si>
  <si>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</si>
  <si>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</si>
  <si>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</si>
  <si>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</si>
  <si>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</si>
  <si>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</si>
  <si>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</si>
  <si>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</si>
  <si>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</si>
  <si>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</si>
  <si>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</si>
  <si>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</si>
  <si>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</si>
  <si>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</si>
  <si>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</si>
  <si>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</si>
  <si>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</si>
  <si>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</si>
  <si>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</si>
  <si>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</si>
  <si>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</si>
  <si>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</si>
  <si>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</si>
  <si>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</si>
  <si>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</si>
  <si>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</si>
  <si>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</si>
  <si>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</si>
  <si>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</si>
  <si>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</si>
  <si>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</si>
  <si>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</si>
  <si>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</si>
  <si>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</si>
  <si>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</si>
  <si>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</si>
  <si>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</si>
  <si>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</si>
  <si>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</si>
  <si>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</si>
  <si>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</si>
  <si>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</si>
  <si>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</si>
  <si>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</si>
  <si>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</si>
  <si>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</si>
  <si>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</si>
  <si>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</si>
  <si>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</si>
  <si>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</si>
  <si>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</si>
  <si>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</si>
  <si>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</si>
  <si>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</si>
  <si>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</si>
  <si>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</si>
  <si>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</si>
  <si>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</si>
  <si>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</si>
  <si>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</si>
  <si>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</si>
  <si>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</si>
  <si>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</si>
  <si>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</si>
  <si>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</si>
  <si>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</si>
  <si>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</si>
  <si>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</si>
  <si>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</si>
  <si>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</si>
  <si>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</si>
  <si>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</si>
  <si>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</si>
  <si>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</si>
  <si>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</si>
  <si>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</si>
  <si>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</si>
  <si>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</si>
  <si>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</si>
  <si>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</si>
  <si>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</si>
  <si>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</si>
  <si>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</si>
  <si>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</si>
  <si>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</si>
  <si>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</si>
  <si>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</si>
  <si>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</si>
  <si>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</si>
  <si>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</si>
  <si>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</si>
  <si>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</si>
  <si>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</si>
  <si>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</si>
  <si>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</si>
  <si>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</si>
  <si>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</si>
  <si>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</si>
  <si>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</si>
  <si>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</si>
  <si>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</si>
  <si>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</si>
  <si>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</si>
  <si>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</si>
  <si>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</si>
  <si>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</si>
  <si>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</si>
  <si>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</si>
  <si>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</si>
  <si>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</si>
  <si>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</si>
  <si>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</si>
  <si>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</si>
  <si>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</si>
  <si>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</si>
  <si>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</si>
  <si>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</si>
  <si>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</si>
  <si>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</si>
  <si>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</si>
  <si>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</si>
  <si>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</si>
  <si>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</si>
  <si>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</si>
  <si>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</si>
  <si>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</si>
  <si>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</si>
  <si>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</si>
  <si>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</si>
  <si>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</si>
  <si>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</si>
  <si>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</si>
  <si>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</si>
  <si>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</si>
  <si>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</si>
  <si>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</si>
  <si>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</si>
  <si>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</si>
  <si>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</si>
  <si>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</si>
  <si>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</si>
  <si>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</si>
  <si>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</si>
  <si>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</si>
  <si>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</si>
  <si>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</si>
  <si>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</si>
  <si>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</si>
  <si>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</si>
  <si>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</si>
  <si>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</si>
  <si>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</si>
  <si>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</si>
  <si>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</si>
  <si>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</si>
  <si>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</si>
  <si>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</si>
  <si>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</si>
  <si>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</si>
  <si>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</si>
  <si>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</si>
  <si>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</si>
  <si>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</si>
  <si>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</si>
  <si>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</si>
  <si>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</si>
  <si>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</si>
  <si>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</si>
  <si>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</si>
  <si>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</si>
  <si>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</si>
  <si>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</si>
  <si>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</si>
  <si>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</si>
  <si>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</si>
  <si>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</si>
  <si>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</si>
  <si>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</si>
  <si>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</si>
  <si>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</si>
  <si>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</si>
  <si>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</si>
  <si>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</si>
  <si>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</si>
  <si>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</si>
  <si>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</si>
  <si>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</si>
  <si>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</si>
  <si>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</si>
  <si>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</si>
  <si>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</si>
  <si>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</si>
  <si>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</si>
  <si>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</si>
  <si>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</si>
  <si>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</si>
  <si>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</si>
  <si>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</si>
  <si>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</si>
  <si>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</si>
  <si>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</si>
  <si>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</si>
  <si>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</si>
  <si>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</si>
  <si>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</si>
  <si>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</si>
  <si>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</si>
  <si>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</si>
  <si>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</si>
  <si>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</si>
  <si>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</si>
  <si>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</si>
  <si>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</si>
  <si>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</si>
  <si>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</si>
  <si>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</si>
  <si>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</si>
  <si>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</si>
  <si>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</si>
  <si>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</si>
  <si>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</si>
  <si>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</si>
  <si>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</si>
  <si>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</si>
  <si>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</si>
  <si>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</si>
  <si>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</si>
  <si>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</si>
  <si>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</si>
  <si>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</si>
  <si>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</si>
  <si>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</si>
  <si>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</si>
  <si>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</si>
  <si>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</si>
  <si>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</si>
  <si>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</si>
  <si>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</si>
  <si>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</si>
  <si>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</si>
  <si>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</si>
  <si>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</si>
  <si>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</si>
  <si>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</si>
  <si>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</si>
  <si>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</si>
  <si>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</si>
  <si>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</si>
  <si>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</si>
  <si>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</si>
  <si>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</si>
  <si>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</si>
  <si>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</si>
  <si>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</si>
  <si>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</si>
  <si>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</si>
  <si>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</si>
  <si>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</si>
  <si>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</si>
  <si>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</si>
  <si>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</si>
  <si>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</si>
  <si>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</si>
  <si>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</si>
  <si>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</si>
  <si>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</si>
  <si>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</si>
  <si>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</si>
  <si>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</si>
  <si>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</si>
  <si>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</si>
  <si>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</si>
  <si>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</si>
  <si>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</si>
  <si>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</si>
  <si>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</si>
  <si>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</si>
  <si>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</si>
  <si>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</si>
  <si>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</si>
  <si>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</si>
  <si>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</si>
  <si>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</si>
  <si>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</si>
  <si>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</si>
  <si>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</si>
  <si>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</si>
  <si>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</si>
  <si>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</si>
  <si>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</si>
  <si>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</si>
  <si>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</si>
  <si>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</si>
  <si>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</si>
  <si>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</si>
  <si>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</si>
  <si>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</si>
  <si>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</si>
  <si>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</si>
  <si>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</si>
  <si>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</si>
  <si>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</si>
  <si>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</si>
  <si>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</si>
  <si>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</si>
  <si>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</si>
  <si>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</si>
  <si>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</si>
  <si>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</si>
  <si>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</si>
  <si>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</si>
  <si>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</si>
  <si>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</si>
  <si>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</si>
  <si>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</si>
  <si>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</si>
  <si>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</si>
  <si>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</si>
  <si>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</si>
  <si>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</si>
  <si>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</si>
  <si>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</si>
  <si>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</si>
  <si>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</si>
  <si>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</si>
  <si>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</si>
  <si>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</si>
  <si>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</si>
  <si>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</si>
  <si>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</si>
  <si>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</si>
  <si>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</si>
  <si>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</si>
  <si>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</si>
  <si>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</si>
  <si>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</si>
  <si>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</si>
  <si>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</si>
  <si>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</si>
  <si>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</si>
  <si>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</si>
  <si>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</si>
  <si>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</si>
  <si>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</si>
  <si>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</si>
  <si>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</si>
  <si>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</si>
  <si>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</si>
  <si>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</si>
  <si>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</si>
  <si>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</si>
  <si>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</si>
  <si>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</si>
  <si>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</si>
  <si>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</si>
  <si>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</si>
  <si>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</si>
  <si>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</si>
  <si>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</si>
  <si>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</si>
  <si>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</si>
  <si>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</si>
  <si>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</si>
  <si>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</si>
  <si>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</si>
  <si>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</si>
  <si>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</si>
  <si>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</si>
  <si>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</si>
  <si>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</si>
  <si>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</si>
  <si>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</si>
  <si>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</si>
  <si>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</si>
  <si>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</si>
  <si>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</si>
  <si>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</si>
  <si>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</si>
  <si>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</si>
  <si>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</si>
  <si>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</si>
  <si>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</si>
  <si>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</si>
  <si>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</si>
  <si>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</si>
  <si>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</si>
  <si>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</si>
  <si>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</si>
  <si>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</si>
  <si>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</si>
  <si>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</si>
  <si>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</si>
  <si>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</si>
  <si>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</si>
  <si>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</si>
  <si>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</si>
  <si>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</si>
  <si>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</si>
  <si>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</si>
  <si>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</si>
  <si>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</si>
  <si>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</si>
  <si>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</si>
  <si>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</si>
  <si>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</si>
  <si>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</si>
  <si>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</si>
  <si>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</si>
  <si>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</si>
  <si>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</si>
  <si>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</si>
  <si>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</si>
  <si>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</si>
  <si>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</si>
  <si>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</si>
  <si>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</si>
  <si>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</si>
  <si>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</si>
  <si>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</si>
  <si>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</si>
  <si>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</si>
  <si>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</si>
  <si>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</si>
  <si>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</si>
  <si>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</si>
  <si>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</si>
  <si>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</si>
  <si>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</si>
  <si>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</si>
  <si>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</si>
  <si>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</si>
  <si>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</si>
  <si>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</si>
  <si>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</si>
  <si>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</si>
  <si>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</si>
  <si>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</si>
  <si>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</si>
  <si>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</si>
  <si>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</si>
  <si>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</si>
  <si>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</si>
  <si>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</si>
  <si>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</si>
  <si>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</si>
  <si>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</si>
  <si>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</si>
  <si>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</si>
  <si>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</si>
  <si>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</si>
  <si>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</si>
  <si>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</si>
  <si>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</si>
  <si>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</si>
  <si>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</si>
  <si>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</si>
  <si>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</si>
  <si>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</si>
  <si>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</si>
  <si>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</si>
  <si>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</si>
  <si>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</si>
  <si>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</si>
  <si>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</si>
  <si>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</si>
  <si>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</si>
  <si>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</si>
  <si>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</si>
  <si>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</si>
  <si>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</si>
  <si>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</si>
  <si>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</si>
  <si>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</si>
  <si>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</si>
  <si>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</si>
  <si>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</si>
  <si>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</si>
  <si>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</si>
  <si>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</si>
  <si>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</si>
  <si>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</si>
  <si>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</si>
  <si>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</si>
  <si>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</si>
  <si>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</si>
  <si>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</si>
  <si>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</si>
  <si>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</si>
  <si>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</si>
  <si>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</si>
  <si>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</si>
  <si>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</si>
  <si>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</si>
  <si>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</si>
  <si>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</si>
  <si>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</si>
  <si>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</si>
  <si>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</si>
  <si>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</si>
  <si>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</si>
  <si>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</si>
  <si>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</si>
  <si>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</si>
  <si>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</si>
  <si>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</si>
  <si>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</si>
  <si>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</si>
  <si>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</si>
  <si>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</si>
  <si>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</si>
  <si>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</si>
  <si>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</si>
  <si>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</si>
  <si>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</si>
  <si>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</si>
  <si>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</si>
  <si>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</si>
  <si>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</si>
  <si>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</si>
  <si>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</si>
  <si>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</si>
  <si>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</si>
  <si>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</si>
  <si>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</si>
  <si>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</si>
  <si>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</si>
  <si>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</si>
  <si>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</si>
  <si>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</si>
  <si>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</si>
  <si>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</si>
  <si>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</si>
  <si>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</si>
  <si>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</si>
  <si>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</si>
  <si>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</si>
  <si>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</si>
  <si>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</si>
  <si>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</si>
  <si>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</si>
  <si>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</si>
  <si>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</si>
  <si>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</si>
  <si>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</si>
  <si>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</si>
  <si>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</si>
  <si>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</si>
  <si>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</si>
  <si>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</si>
  <si>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</si>
  <si>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</si>
  <si>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</si>
  <si>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</si>
  <si>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</si>
  <si>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</si>
  <si>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</si>
  <si>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</si>
  <si>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</si>
  <si>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</si>
  <si>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</si>
  <si>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</si>
  <si>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</si>
  <si>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</si>
  <si>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</si>
  <si>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</si>
  <si>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</si>
  <si>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</si>
  <si>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</si>
  <si>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</si>
  <si>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</si>
  <si>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</si>
  <si>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</si>
  <si>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</si>
  <si>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</si>
  <si>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</si>
  <si>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</si>
  <si>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</si>
  <si>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</si>
  <si>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</si>
  <si>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</si>
  <si>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</si>
  <si>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</si>
  <si>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</si>
  <si>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</si>
  <si>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</si>
  <si>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</si>
  <si>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</si>
  <si>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</si>
  <si>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</si>
  <si>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</si>
  <si>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</si>
  <si>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</si>
  <si>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</si>
  <si>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</si>
  <si>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</si>
  <si>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</si>
  <si>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</si>
  <si>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</si>
  <si>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</si>
  <si>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</si>
  <si>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</si>
  <si>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</si>
  <si>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</si>
  <si>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</si>
  <si>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</si>
  <si>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</si>
  <si>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</si>
  <si>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</si>
  <si>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</si>
  <si>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</si>
  <si>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</si>
  <si>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</si>
  <si>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</si>
  <si>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</si>
  <si>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</si>
  <si>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</si>
  <si>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</si>
  <si>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</si>
  <si>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</si>
  <si>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</si>
  <si>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</si>
  <si>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</si>
  <si>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</si>
  <si>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</si>
  <si>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</si>
  <si>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</si>
  <si>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</si>
  <si>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</si>
  <si>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</si>
  <si>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</si>
  <si>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</si>
  <si>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</si>
  <si>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</si>
  <si>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</si>
  <si>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</si>
  <si>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</si>
  <si>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</si>
  <si>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</si>
  <si>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</si>
  <si>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</si>
  <si>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</si>
  <si>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</si>
  <si>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</si>
  <si>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</si>
  <si>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</si>
  <si>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</si>
  <si>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</si>
  <si>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</si>
  <si>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</si>
  <si>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</si>
  <si>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</si>
  <si>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</si>
  <si>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</si>
  <si>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</si>
  <si>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</si>
  <si>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</si>
  <si>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</si>
  <si>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</si>
  <si>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</si>
  <si>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</si>
  <si>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</si>
  <si>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</si>
  <si>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</si>
  <si>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</si>
  <si>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</si>
  <si>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</si>
  <si>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</si>
  <si>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</si>
  <si>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</si>
  <si>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</si>
  <si>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</si>
  <si>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</si>
  <si>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</si>
  <si>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</si>
  <si>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</si>
  <si>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</si>
  <si>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</si>
  <si>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</si>
  <si>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</si>
  <si>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</si>
  <si>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</si>
  <si>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</si>
  <si>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</si>
  <si>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</si>
  <si>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</si>
  <si>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</si>
  <si>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</si>
  <si>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</si>
  <si>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</si>
  <si>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</si>
  <si>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</si>
  <si>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</si>
  <si>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</si>
  <si>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</si>
  <si>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</si>
  <si>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</si>
  <si>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</si>
  <si>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</si>
  <si>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</si>
  <si>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</si>
  <si>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</si>
  <si>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</si>
  <si>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</si>
  <si>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</si>
  <si>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</si>
  <si>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</si>
  <si>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</si>
  <si>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</si>
  <si>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</si>
  <si>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</si>
  <si>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</si>
  <si>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</si>
  <si>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</si>
  <si>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</si>
  <si>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</si>
  <si>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</si>
  <si>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</si>
  <si>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</si>
  <si>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</si>
  <si>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</si>
  <si>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</si>
  <si>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</si>
  <si>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</si>
  <si>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</si>
  <si>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</si>
  <si>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</si>
  <si>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</si>
  <si>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</si>
  <si>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</si>
  <si>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</si>
  <si>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</si>
  <si>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</si>
  <si>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</si>
  <si>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</si>
  <si>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</si>
  <si>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</si>
  <si>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</si>
  <si>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</si>
  <si>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</si>
  <si>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</si>
  <si>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</si>
  <si>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</si>
  <si>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</si>
  <si>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</si>
  <si>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</si>
  <si>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</si>
  <si>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</si>
  <si>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</si>
  <si>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</si>
  <si>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</si>
  <si>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</si>
  <si>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</si>
  <si>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</si>
  <si>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</si>
  <si>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</si>
  <si>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</si>
  <si>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</si>
  <si>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</si>
  <si>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</si>
  <si>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</si>
  <si>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</si>
  <si>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</si>
  <si>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</si>
  <si>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</si>
  <si>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</si>
  <si>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</si>
  <si>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</si>
  <si>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</si>
  <si>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</si>
  <si>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</si>
  <si>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</si>
  <si>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</si>
  <si>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</si>
  <si>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</si>
  <si>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</si>
  <si>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</si>
  <si>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</si>
  <si>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</si>
  <si>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</si>
  <si>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</si>
  <si>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</si>
  <si>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</si>
  <si>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</si>
  <si>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</si>
  <si>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</si>
  <si>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</si>
  <si>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</si>
  <si>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</si>
  <si>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</si>
  <si>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</si>
  <si>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</si>
  <si>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</si>
  <si>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</si>
  <si>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</si>
  <si>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</si>
  <si>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</si>
  <si>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</si>
  <si>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</si>
  <si>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</si>
  <si>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</si>
  <si>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</si>
  <si>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</si>
  <si>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</si>
  <si>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</si>
  <si>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</si>
  <si>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</si>
  <si>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</si>
  <si>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</si>
  <si>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</si>
  <si>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</si>
  <si>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</si>
  <si>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</si>
  <si>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</si>
  <si>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</si>
  <si>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</si>
  <si>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</si>
  <si>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</si>
  <si>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</si>
  <si>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</si>
  <si>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</si>
  <si>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</si>
  <si>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</si>
  <si>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</si>
  <si>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</si>
  <si>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</si>
  <si>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</si>
  <si>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</si>
  <si>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</si>
  <si>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</si>
  <si>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</si>
  <si>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</si>
  <si>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</si>
  <si>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</si>
  <si>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</si>
  <si>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</si>
  <si>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</si>
  <si>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</si>
  <si>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</si>
  <si>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</si>
  <si>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</si>
  <si>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</si>
  <si>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</si>
  <si>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</si>
  <si>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</si>
  <si>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</si>
  <si>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</si>
  <si>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</si>
  <si>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</si>
  <si>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</si>
  <si>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</si>
  <si>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</si>
  <si>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</si>
  <si>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</si>
  <si>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</si>
  <si>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</si>
  <si>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</si>
  <si>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</si>
  <si>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</si>
  <si>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</si>
  <si>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</si>
  <si>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</si>
  <si>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</si>
  <si>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</si>
  <si>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</si>
  <si>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</si>
  <si>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</si>
  <si>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</si>
  <si>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</si>
  <si>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</si>
  <si>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</si>
  <si>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</si>
  <si>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</si>
  <si>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</si>
  <si>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</si>
  <si>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</si>
  <si>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</si>
  <si>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</si>
  <si>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</si>
  <si>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</si>
  <si>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</si>
  <si>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</si>
  <si>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</si>
  <si>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</si>
  <si>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</si>
  <si>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</si>
  <si>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</si>
  <si>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</si>
  <si>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</si>
  <si>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</si>
  <si>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</si>
  <si>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</si>
  <si>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</si>
  <si>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</si>
  <si>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</si>
  <si>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</si>
  <si>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</si>
  <si>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</si>
  <si>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</si>
  <si>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</si>
  <si>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</si>
  <si>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</si>
  <si>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</si>
  <si>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</si>
  <si>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</si>
  <si>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</si>
  <si>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</si>
  <si>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</si>
  <si>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</si>
  <si>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</si>
  <si>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</si>
  <si>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</si>
  <si>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</si>
  <si>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</si>
  <si>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</si>
  <si>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</si>
  <si>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</si>
  <si>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</si>
  <si>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</si>
  <si>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</si>
  <si>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</si>
  <si>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</si>
  <si>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</si>
  <si>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</si>
  <si>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</si>
  <si>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</si>
  <si>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</si>
  <si>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</si>
  <si>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</si>
  <si>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</si>
  <si>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</si>
  <si>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</si>
  <si>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</si>
  <si>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</si>
  <si>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</si>
  <si>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</si>
  <si>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</si>
  <si>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</si>
  <si>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</si>
  <si>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</si>
  <si>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</si>
  <si>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</si>
  <si>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</si>
  <si>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</si>
  <si>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</si>
  <si>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</si>
  <si>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</si>
  <si>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</si>
  <si>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</si>
  <si>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</si>
  <si>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</si>
  <si>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</si>
  <si>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</si>
  <si>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</si>
  <si>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</si>
  <si>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</si>
  <si>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</si>
  <si>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</si>
  <si>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</si>
  <si>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</si>
  <si>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</si>
  <si>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</si>
  <si>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</si>
  <si>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</si>
  <si>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</si>
  <si>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</si>
  <si>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</si>
  <si>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</si>
  <si>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</si>
  <si>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</si>
  <si>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</si>
  <si>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</si>
  <si>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</si>
  <si>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</si>
  <si>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</si>
  <si>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</si>
  <si>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</si>
  <si>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</si>
  <si>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</si>
  <si>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</si>
  <si>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</si>
  <si>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</si>
  <si>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</si>
  <si>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</si>
  <si>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</si>
  <si>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</si>
  <si>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</si>
  <si>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</si>
  <si>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</si>
  <si>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</si>
  <si>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</si>
  <si>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</si>
  <si>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</si>
  <si>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</si>
  <si>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</si>
  <si>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</si>
  <si>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</si>
  <si>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</si>
  <si>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</si>
  <si>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</si>
  <si>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</si>
  <si>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</si>
  <si>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</si>
  <si>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</si>
  <si>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</si>
  <si>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</si>
  <si>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</si>
  <si>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</si>
  <si>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</si>
  <si>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</si>
  <si>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</si>
  <si>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</si>
  <si>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</si>
  <si>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</si>
  <si>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</si>
  <si>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</si>
  <si>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</si>
  <si>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</si>
  <si>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</si>
  <si>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</si>
  <si>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</si>
  <si>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</si>
  <si>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</si>
  <si>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</si>
  <si>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</si>
  <si>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</si>
  <si>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</si>
  <si>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</si>
  <si>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</si>
  <si>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</si>
  <si>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</si>
  <si>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</si>
  <si>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</si>
  <si>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</si>
  <si>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</si>
  <si>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</si>
  <si>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</si>
  <si>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</si>
  <si>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</si>
  <si>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</si>
  <si>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</si>
  <si>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</si>
  <si>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</si>
  <si>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</si>
  <si>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</si>
  <si>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</si>
  <si>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</si>
  <si>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</si>
  <si>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</si>
  <si>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</si>
  <si>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</si>
  <si>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</si>
  <si>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</si>
  <si>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</si>
  <si>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</si>
  <si>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</si>
  <si>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</si>
  <si>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</si>
  <si>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</si>
  <si>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</si>
  <si>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</si>
  <si>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</si>
  <si>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</si>
  <si>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</si>
  <si>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</si>
  <si>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</si>
  <si>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</si>
  <si>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</si>
  <si>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</si>
  <si>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</si>
  <si>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</si>
  <si>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</si>
  <si>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</si>
  <si>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</si>
  <si>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</si>
  <si>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</si>
  <si>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</si>
  <si>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</si>
  <si>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</si>
  <si>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</si>
  <si>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</si>
  <si>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</si>
  <si>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</si>
  <si>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</si>
  <si>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</si>
  <si>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</si>
  <si>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</si>
  <si>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</si>
  <si>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</si>
  <si>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</si>
  <si>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</si>
  <si>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</si>
  <si>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</si>
  <si>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</si>
  <si>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</si>
  <si>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</si>
  <si>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</si>
  <si>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</si>
  <si>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</si>
  <si>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</si>
  <si>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</si>
  <si>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</si>
  <si>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</si>
  <si>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</si>
  <si>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</si>
  <si>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</si>
  <si>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</si>
  <si>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</si>
  <si>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</si>
  <si>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</si>
  <si>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</si>
  <si>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</si>
  <si>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</si>
  <si>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</si>
  <si>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</si>
  <si>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</si>
  <si>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</si>
  <si>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</si>
  <si>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</si>
  <si>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</si>
  <si>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</si>
  <si>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</si>
  <si>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</si>
  <si>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</si>
  <si>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</si>
  <si>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</si>
  <si>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</si>
  <si>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</si>
  <si>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</si>
  <si>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</si>
  <si>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</si>
  <si>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</si>
  <si>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</si>
  <si>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</si>
  <si>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</si>
  <si>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</si>
  <si>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</si>
  <si>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</si>
  <si>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</si>
  <si>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</si>
  <si>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</si>
  <si>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</si>
  <si>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</si>
  <si>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</si>
  <si>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</si>
  <si>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</si>
  <si>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</si>
  <si>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</si>
  <si>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</si>
  <si>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</si>
  <si>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</si>
  <si>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</si>
  <si>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</si>
  <si>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</si>
  <si>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</si>
  <si>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</si>
  <si>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</si>
  <si>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</si>
  <si>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</si>
  <si>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</si>
  <si>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</si>
  <si>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</si>
  <si>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</si>
  <si>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</si>
  <si>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</si>
  <si>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</si>
  <si>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</si>
  <si>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</si>
  <si>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</si>
  <si>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</si>
  <si>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</si>
  <si>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</si>
  <si>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</si>
  <si>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</si>
  <si>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</si>
  <si>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</si>
  <si>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</si>
  <si>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</si>
  <si>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</si>
  <si>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</si>
  <si>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</si>
  <si>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</si>
  <si>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</si>
  <si>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</si>
  <si>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</si>
  <si>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</si>
  <si>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</si>
  <si>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</si>
  <si>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</si>
  <si>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</si>
  <si>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</si>
  <si>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</si>
  <si>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</si>
  <si>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</si>
  <si>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</si>
  <si>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</si>
  <si>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</si>
  <si>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</si>
  <si>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</si>
  <si>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</si>
  <si>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</si>
  <si>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</si>
  <si>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</si>
  <si>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</si>
  <si>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</si>
  <si>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</si>
  <si>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</si>
  <si>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</si>
  <si>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</si>
  <si>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</si>
  <si>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</si>
  <si>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</si>
  <si>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</si>
  <si>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</si>
  <si>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</si>
  <si>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</si>
  <si>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</si>
  <si>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</si>
  <si>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</si>
  <si>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</si>
  <si>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</si>
  <si>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</si>
  <si>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</si>
  <si>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</si>
  <si>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</si>
  <si>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</si>
  <si>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</si>
  <si>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</si>
  <si>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</si>
  <si>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</si>
  <si>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</si>
  <si>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</si>
  <si>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</si>
  <si>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</si>
  <si>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</si>
  <si>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</si>
  <si>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</si>
  <si>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</si>
  <si>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</si>
  <si>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</si>
  <si>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</si>
  <si>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</si>
  <si>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</si>
  <si>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</si>
  <si>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</si>
  <si>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</si>
  <si>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</si>
  <si>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</si>
  <si>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</si>
  <si>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</si>
  <si>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</si>
  <si>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</si>
  <si>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</si>
  <si>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</si>
  <si>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</si>
  <si>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</si>
  <si>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</si>
  <si>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</si>
  <si>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</si>
  <si>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</si>
  <si>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</si>
  <si>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</si>
  <si>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</si>
  <si>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</si>
  <si>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</si>
  <si>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</si>
  <si>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</si>
  <si>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</si>
  <si>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</si>
  <si>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</si>
  <si>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</si>
  <si>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</si>
  <si>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</si>
  <si>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</si>
  <si>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</si>
  <si>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</si>
  <si>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</si>
  <si>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</si>
  <si>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</si>
  <si>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</si>
  <si>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</si>
  <si>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</si>
  <si>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</si>
  <si>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</si>
  <si>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</si>
  <si>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</si>
  <si>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</si>
  <si>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</si>
  <si>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</si>
  <si>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</si>
  <si>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</si>
  <si>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</si>
  <si>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</si>
  <si>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</si>
  <si>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</si>
  <si>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</si>
  <si>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</si>
  <si>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</si>
  <si>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</si>
  <si>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</si>
  <si>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</si>
  <si>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</si>
  <si>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</si>
  <si>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</si>
  <si>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</si>
  <si>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</si>
  <si>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</si>
  <si>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</si>
  <si>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</si>
  <si>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</si>
  <si>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</si>
  <si>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</si>
  <si>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</si>
  <si>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</si>
  <si>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</si>
  <si>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</si>
  <si>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</si>
  <si>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</si>
  <si>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</si>
  <si>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</si>
  <si>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</si>
  <si>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</si>
  <si>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</si>
  <si>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</si>
  <si>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</si>
  <si>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</si>
  <si>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</si>
  <si>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</si>
  <si>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</si>
  <si>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</si>
  <si>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</si>
  <si>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</si>
  <si>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</si>
  <si>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</si>
  <si>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</si>
  <si>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</si>
  <si>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</si>
  <si>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</si>
  <si>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</si>
  <si>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</si>
  <si>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</si>
  <si>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</si>
  <si>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</si>
  <si>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</si>
  <si>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</si>
  <si>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</si>
  <si>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</si>
  <si>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</si>
  <si>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</si>
  <si>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</si>
  <si>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</si>
  <si>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</si>
  <si>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</si>
  <si>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</si>
  <si>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</si>
  <si>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</si>
  <si>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</si>
  <si>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</si>
  <si>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</si>
  <si>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</si>
  <si>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</si>
  <si>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</si>
  <si>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</si>
  <si>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</si>
  <si>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</si>
  <si>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</si>
  <si>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</si>
  <si>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</si>
  <si>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</si>
  <si>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</si>
  <si>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</si>
  <si>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</si>
  <si>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</si>
  <si>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</si>
  <si>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</si>
  <si>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</si>
  <si>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</si>
  <si>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</si>
  <si>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</si>
  <si>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</si>
  <si>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</si>
  <si>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</si>
  <si>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</si>
  <si>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</si>
  <si>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</si>
  <si>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</si>
  <si>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</si>
  <si>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</si>
  <si>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</si>
  <si>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</si>
  <si>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</si>
  <si>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</si>
  <si>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</si>
  <si>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</si>
  <si>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</si>
  <si>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</si>
  <si>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</si>
  <si>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</si>
  <si>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</si>
  <si>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</si>
  <si>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</si>
  <si>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</si>
  <si>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</si>
  <si>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</si>
  <si>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</si>
  <si>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</si>
  <si>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</si>
  <si>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</si>
  <si>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</si>
  <si>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</si>
  <si>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</si>
  <si>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</si>
  <si>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</si>
  <si>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</si>
  <si>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</si>
  <si>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</si>
  <si>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</si>
  <si>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</si>
  <si>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</si>
  <si>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</si>
  <si>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</si>
  <si>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</si>
  <si>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</si>
  <si>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</si>
  <si>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</si>
  <si>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</si>
  <si>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</si>
  <si>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</si>
  <si>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</si>
  <si>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</si>
  <si>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</si>
  <si>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</si>
  <si>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</si>
  <si>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</si>
  <si>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</si>
  <si>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</si>
  <si>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</si>
  <si>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</si>
  <si>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</si>
  <si>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</si>
  <si>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</si>
  <si>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</si>
  <si>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</si>
  <si>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</si>
  <si>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</si>
  <si>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</si>
  <si>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</si>
  <si>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</si>
  <si>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</si>
  <si>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</si>
  <si>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</si>
  <si>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</si>
  <si>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</si>
  <si>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</si>
  <si>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</si>
  <si>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</si>
  <si>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</si>
  <si>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</si>
  <si>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</si>
  <si>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</si>
  <si>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</si>
  <si>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</si>
  <si>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</si>
  <si>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</si>
  <si>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</si>
  <si>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</si>
  <si>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</si>
  <si>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</si>
  <si>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</si>
  <si>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</si>
  <si>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</si>
  <si>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</si>
  <si>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</si>
  <si>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</si>
  <si>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</si>
  <si>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</si>
  <si>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</si>
  <si>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</si>
  <si>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</si>
  <si>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</si>
  <si>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</si>
  <si>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</si>
  <si>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</si>
  <si>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</si>
  <si>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</si>
  <si>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</si>
  <si>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</si>
  <si>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</si>
  <si>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</si>
  <si>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</si>
  <si>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</si>
  <si>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</si>
  <si>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</si>
  <si>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</si>
  <si>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</si>
  <si>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</si>
  <si>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</si>
  <si>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</si>
  <si>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</si>
  <si>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</si>
  <si>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</si>
  <si>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</si>
  <si>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</si>
  <si>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</si>
  <si>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</si>
  <si>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</si>
  <si>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</si>
  <si>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</si>
  <si>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</si>
  <si>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</si>
  <si>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</si>
  <si>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</si>
  <si>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</si>
  <si>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</si>
  <si>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</si>
  <si>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</si>
  <si>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</si>
  <si>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</si>
  <si>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</si>
  <si>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</si>
  <si>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</si>
  <si>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</si>
  <si>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</si>
  <si>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</si>
  <si>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</si>
  <si>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</si>
  <si>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</si>
  <si>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</si>
  <si>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</si>
  <si>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</si>
  <si>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</si>
  <si>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</si>
  <si>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</si>
  <si>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</si>
  <si>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</si>
  <si>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</si>
  <si>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</si>
  <si>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</si>
  <si>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</si>
  <si>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</si>
  <si>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</si>
  <si>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</si>
  <si>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</si>
  <si>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</si>
  <si>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</si>
  <si>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</si>
  <si>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</si>
  <si>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</si>
  <si>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</si>
  <si>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</si>
  <si>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</si>
  <si>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</si>
  <si>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</si>
  <si>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</si>
  <si>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</si>
  <si>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</si>
  <si>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</si>
  <si>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</si>
  <si>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</si>
  <si>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</si>
  <si>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</si>
  <si>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</si>
  <si>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</si>
  <si>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</si>
  <si>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</si>
  <si>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</si>
  <si>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</si>
  <si>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</si>
  <si>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</si>
  <si>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</si>
  <si>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</si>
  <si>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</si>
  <si>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</si>
  <si>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</si>
  <si>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</si>
  <si>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</si>
  <si>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</si>
  <si>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</si>
  <si>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</si>
  <si>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</si>
  <si>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</si>
  <si>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</si>
  <si>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</si>
  <si>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</si>
  <si>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</si>
  <si>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</si>
  <si>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</si>
  <si>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</si>
  <si>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</si>
  <si>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</si>
  <si>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</si>
  <si>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</si>
  <si>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</si>
  <si>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</si>
  <si>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</si>
  <si>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</si>
  <si>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</si>
  <si>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</si>
  <si>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</si>
  <si>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</si>
  <si>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</si>
  <si>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</si>
  <si>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</si>
  <si>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</si>
  <si>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</si>
  <si>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</si>
  <si>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</si>
  <si>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</si>
  <si>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</si>
  <si>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</si>
  <si>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</si>
  <si>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</si>
  <si>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</si>
  <si>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</si>
  <si>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</si>
  <si>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</si>
  <si>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</si>
  <si>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</si>
  <si>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</si>
  <si>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</si>
  <si>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</si>
  <si>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</si>
  <si>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</si>
  <si>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</si>
  <si>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</si>
  <si>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</si>
  <si>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</si>
  <si>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</si>
  <si>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</si>
  <si>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</si>
  <si>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</si>
  <si>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</si>
  <si>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</si>
  <si>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</si>
  <si>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</si>
  <si>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</si>
  <si>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</si>
  <si>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</si>
  <si>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</si>
  <si>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</si>
  <si>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</si>
  <si>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</si>
  <si>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</si>
  <si>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</si>
  <si>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</si>
  <si>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</si>
  <si>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</si>
  <si>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</si>
  <si>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</si>
  <si>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</si>
  <si>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</si>
  <si>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</si>
  <si>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</si>
  <si>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</si>
  <si>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</si>
  <si>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</si>
  <si>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</si>
  <si>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</si>
  <si>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</si>
  <si>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</si>
  <si>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</si>
  <si>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</si>
  <si>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</si>
  <si>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</si>
  <si>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</si>
  <si>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</si>
  <si>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</si>
  <si>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</si>
  <si>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</si>
  <si>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</si>
  <si>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</si>
  <si>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</si>
  <si>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</si>
  <si>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</si>
  <si>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</si>
  <si>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</si>
  <si>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</si>
  <si>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</si>
  <si>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</si>
  <si>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</si>
  <si>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</si>
  <si>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</si>
  <si>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</si>
  <si>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</si>
  <si>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</si>
  <si>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</si>
  <si>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</si>
  <si>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</si>
  <si>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</si>
  <si>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</si>
  <si>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</si>
  <si>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</si>
  <si>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</si>
  <si>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</si>
  <si>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</si>
  <si>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</si>
  <si>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</si>
  <si>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</si>
  <si>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</si>
  <si>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</si>
  <si>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</si>
  <si>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</si>
  <si>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</si>
  <si>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</si>
  <si>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</si>
  <si>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</si>
  <si>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</si>
  <si>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</si>
  <si>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</si>
  <si>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</si>
  <si>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</si>
  <si>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</si>
  <si>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</si>
  <si>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</si>
  <si>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</si>
  <si>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</si>
  <si>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</si>
  <si>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</si>
  <si>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</si>
  <si>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</si>
  <si>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</si>
  <si>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</si>
  <si>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</si>
  <si>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</si>
  <si>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</si>
  <si>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</si>
  <si>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</si>
  <si>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</si>
  <si>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</si>
  <si>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</si>
  <si>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</si>
  <si>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</si>
  <si>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</si>
  <si>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</si>
  <si>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</si>
  <si>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</si>
  <si>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</si>
  <si>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</si>
  <si>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</si>
  <si>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</si>
  <si>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</si>
  <si>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</si>
  <si>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</si>
  <si>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</si>
  <si>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</si>
  <si>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</si>
  <si>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</si>
  <si>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</si>
  <si>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</si>
  <si>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</si>
  <si>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</si>
  <si>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</si>
  <si>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</si>
  <si>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</si>
  <si>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</si>
  <si>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</si>
  <si>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</si>
  <si>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</si>
  <si>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</si>
  <si>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</si>
  <si>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</si>
  <si>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</si>
  <si>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</si>
  <si>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</si>
  <si>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</si>
  <si>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</si>
  <si>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</si>
  <si>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</si>
  <si>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</si>
  <si>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</si>
  <si>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</si>
  <si>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</si>
  <si>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</si>
  <si>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</si>
  <si>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</si>
  <si>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</si>
  <si>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</si>
  <si>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</si>
  <si>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</si>
  <si>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</si>
  <si>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</si>
  <si>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</si>
  <si>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</si>
  <si>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</si>
  <si>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</si>
  <si>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</si>
  <si>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</si>
  <si>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</si>
  <si>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</si>
  <si>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</si>
  <si>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</si>
  <si>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</si>
  <si>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</si>
  <si>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</si>
  <si>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</si>
  <si>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</si>
  <si>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</si>
  <si>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</si>
  <si>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</si>
  <si>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</si>
  <si>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</si>
  <si>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</si>
  <si>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</si>
  <si>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</si>
  <si>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</si>
  <si>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</si>
  <si>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</si>
  <si>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</si>
  <si>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</si>
  <si>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</si>
  <si>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</si>
  <si>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</si>
  <si>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</si>
  <si>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</si>
  <si>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</si>
  <si>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</si>
  <si>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</si>
  <si>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</si>
  <si>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</si>
  <si>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</si>
  <si>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</si>
  <si>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</si>
  <si>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</si>
  <si>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</si>
  <si>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</si>
  <si>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</si>
  <si>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</si>
  <si>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</si>
  <si>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</si>
  <si>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</si>
  <si>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</si>
  <si>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</si>
  <si>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</si>
  <si>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</si>
  <si>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</si>
  <si>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</si>
  <si>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</si>
  <si>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</si>
  <si>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</si>
  <si>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</si>
  <si>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</si>
  <si>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</si>
  <si>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</si>
  <si>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</si>
  <si>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</si>
  <si>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</si>
  <si>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</si>
  <si>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</si>
  <si>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</si>
  <si>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</si>
  <si>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</si>
  <si>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</si>
  <si>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</si>
  <si>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</si>
  <si>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</si>
  <si>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</si>
  <si>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</si>
  <si>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</si>
  <si>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</si>
  <si>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</si>
  <si>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</si>
  <si>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</si>
  <si>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</si>
  <si>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</si>
  <si>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</si>
  <si>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</si>
  <si>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</si>
  <si>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</si>
  <si>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</si>
  <si>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</si>
  <si>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</si>
  <si>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</si>
  <si>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</si>
  <si>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</si>
  <si>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</si>
  <si>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</si>
  <si>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</si>
  <si>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</si>
  <si>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</si>
  <si>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</si>
  <si>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</si>
  <si>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</si>
  <si>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</si>
  <si>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</si>
  <si>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</si>
  <si>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</si>
  <si>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</si>
  <si>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</si>
  <si>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</si>
  <si>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</si>
  <si>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</si>
  <si>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</si>
  <si>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</si>
  <si>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</si>
  <si>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</si>
  <si>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</si>
  <si>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</si>
  <si>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</si>
  <si>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</si>
  <si>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</si>
  <si>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</si>
  <si>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</si>
  <si>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</si>
  <si>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</si>
  <si>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</si>
  <si>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</si>
  <si>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</si>
  <si>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</si>
  <si>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</si>
  <si>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</si>
  <si>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</si>
  <si>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</si>
  <si>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</si>
  <si>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</si>
  <si>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</si>
  <si>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</si>
  <si>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</si>
  <si>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</si>
  <si>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</si>
  <si>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</si>
  <si>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</si>
  <si>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</si>
  <si>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</si>
  <si>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</si>
  <si>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</si>
  <si>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</si>
  <si>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</si>
  <si>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</si>
  <si>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</si>
  <si>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</si>
  <si>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</si>
  <si>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</si>
  <si>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</si>
  <si>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</si>
  <si>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</si>
  <si>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</si>
  <si>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</si>
  <si>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</si>
  <si>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</si>
  <si>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</si>
  <si>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</si>
  <si>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</si>
  <si>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</si>
  <si>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</si>
  <si>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</si>
  <si>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</si>
  <si>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</si>
  <si>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</si>
  <si>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</si>
  <si>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</si>
  <si>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</si>
  <si>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</si>
  <si>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</si>
  <si>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</si>
  <si>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</si>
  <si>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</si>
  <si>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</si>
  <si>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</si>
  <si>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</si>
  <si>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</si>
  <si>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</si>
  <si>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</si>
  <si>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</si>
  <si>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</si>
  <si>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</si>
  <si>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</si>
  <si>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</si>
  <si>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</si>
  <si>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</si>
  <si>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</si>
  <si>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</si>
  <si>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</si>
  <si>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</si>
  <si>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</si>
  <si>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</si>
  <si>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</si>
  <si>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</si>
  <si>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</si>
  <si>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</si>
  <si>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</si>
  <si>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</si>
  <si>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</si>
  <si>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</si>
  <si>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</si>
  <si>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</si>
  <si>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</si>
  <si>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</si>
  <si>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</si>
  <si>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</si>
  <si>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</si>
  <si>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</si>
  <si>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</si>
  <si>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</si>
  <si>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</si>
  <si>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</si>
  <si>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</si>
  <si>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</si>
  <si>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</si>
  <si>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</si>
  <si>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</si>
  <si>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</si>
  <si>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</si>
  <si>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</si>
  <si>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</si>
  <si>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</si>
  <si>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</si>
  <si>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</si>
  <si>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</si>
  <si>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</si>
  <si>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</si>
  <si>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</si>
  <si>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</si>
  <si>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</si>
  <si>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</si>
  <si>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</si>
  <si>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</si>
  <si>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</si>
  <si>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</si>
  <si>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</si>
  <si>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</si>
  <si>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</si>
  <si>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</si>
  <si>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</si>
  <si>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</si>
  <si>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</si>
  <si>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</si>
  <si>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</si>
  <si>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</si>
  <si>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</si>
  <si>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</si>
  <si>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</si>
  <si>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</si>
  <si>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</si>
  <si>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</si>
  <si>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</si>
  <si>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</si>
  <si>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</si>
  <si>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</si>
  <si>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</si>
  <si>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</si>
  <si>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</si>
  <si>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</si>
  <si>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</si>
  <si>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</si>
  <si>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</si>
  <si>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</si>
  <si>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</si>
  <si>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</si>
  <si>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</si>
  <si>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</si>
  <si>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</si>
  <si>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</si>
  <si>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</si>
  <si>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</si>
  <si>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</si>
  <si>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</si>
  <si>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</si>
  <si>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</si>
  <si>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</si>
  <si>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</si>
  <si>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</si>
  <si>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</si>
  <si>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</si>
  <si>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</si>
  <si>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</si>
  <si>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</si>
  <si>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</si>
  <si>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</si>
  <si>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</si>
  <si>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</si>
  <si>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</si>
  <si>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</si>
  <si>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</si>
  <si>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</si>
  <si>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</si>
  <si>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</si>
  <si>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</si>
  <si>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</si>
  <si>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</si>
  <si>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</si>
  <si>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</si>
  <si>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</si>
  <si>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</si>
  <si>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</si>
  <si>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</si>
  <si>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</si>
  <si>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</si>
  <si>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</si>
  <si>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</si>
  <si>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</si>
  <si>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</si>
  <si>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</si>
  <si>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</si>
  <si>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</si>
  <si>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</si>
  <si>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</si>
  <si>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</si>
  <si>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</si>
  <si>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</si>
  <si>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</si>
  <si>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</si>
  <si>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</si>
  <si>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</si>
  <si>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</si>
  <si>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</si>
  <si>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</si>
  <si>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</si>
  <si>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</si>
  <si>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</si>
  <si>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</si>
  <si>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</si>
  <si>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</si>
  <si>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</si>
  <si>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</si>
  <si>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</si>
  <si>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</si>
  <si>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</si>
  <si>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</si>
  <si>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</si>
  <si>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</si>
  <si>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</si>
  <si>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</si>
  <si>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</si>
  <si>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</si>
  <si>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</si>
  <si>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</si>
  <si>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</si>
  <si>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</si>
  <si>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</si>
  <si>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</si>
  <si>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</si>
  <si>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</si>
  <si>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</si>
  <si>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</si>
  <si>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</si>
  <si>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</si>
  <si>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</si>
  <si>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</si>
  <si>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</si>
  <si>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</si>
  <si>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</si>
  <si>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</si>
  <si>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</si>
  <si>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</si>
  <si>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</si>
  <si>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</si>
  <si>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</si>
  <si>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</si>
  <si>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</si>
  <si>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</si>
  <si>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</si>
  <si>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</si>
  <si>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</si>
  <si>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</si>
  <si>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</si>
  <si>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</si>
  <si>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</si>
  <si>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</si>
  <si>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</si>
  <si>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</si>
  <si>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</si>
  <si>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</si>
  <si>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</si>
  <si>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</si>
  <si>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</si>
  <si>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</si>
  <si>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</si>
  <si>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</si>
  <si>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</si>
  <si>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</si>
  <si>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</si>
  <si>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</si>
  <si>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</si>
  <si>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</si>
  <si>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</si>
  <si>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</si>
  <si>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</si>
  <si>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</si>
  <si>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</si>
  <si>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</si>
  <si>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</si>
  <si>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</si>
  <si>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</si>
  <si>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</si>
  <si>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</si>
  <si>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</si>
  <si>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</si>
  <si>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</si>
  <si>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</si>
  <si>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</si>
  <si>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</si>
  <si>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</si>
  <si>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</si>
  <si>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</si>
  <si>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</si>
  <si>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</si>
  <si>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</si>
  <si>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</si>
  <si>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</si>
  <si>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</si>
  <si>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</si>
  <si>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</si>
  <si>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</si>
  <si>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</si>
  <si>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</si>
  <si>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</si>
  <si>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</si>
  <si>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</si>
  <si>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</si>
  <si>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</si>
  <si>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</si>
  <si>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</si>
  <si>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</si>
  <si>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</si>
  <si>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</si>
  <si>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</si>
  <si>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</si>
  <si>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</si>
  <si>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</si>
  <si>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</si>
  <si>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</si>
  <si>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</si>
  <si>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</si>
  <si>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</si>
  <si>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</si>
  <si>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</si>
  <si>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</si>
  <si>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</si>
  <si>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</si>
  <si>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</si>
  <si>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</si>
  <si>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</si>
  <si>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</si>
  <si>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</si>
  <si>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</si>
  <si>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</si>
  <si>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</si>
  <si>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</si>
  <si>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</si>
  <si>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</si>
  <si>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</si>
  <si>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</si>
  <si>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</si>
  <si>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</si>
  <si>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</si>
  <si>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</si>
  <si>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</si>
  <si>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</si>
  <si>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</si>
  <si>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</si>
  <si>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</si>
  <si>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</si>
  <si>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</si>
  <si>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</si>
  <si>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</si>
  <si>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</si>
  <si>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</si>
  <si>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</si>
  <si>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</si>
  <si>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</si>
  <si>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</si>
  <si>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</si>
  <si>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</si>
  <si>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</si>
  <si>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</si>
  <si>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</si>
  <si>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</si>
  <si>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</si>
  <si>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</si>
  <si>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</si>
  <si>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</si>
  <si>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</si>
  <si>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</si>
  <si>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</si>
  <si>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</si>
  <si>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</si>
  <si>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</si>
  <si>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</si>
  <si>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</si>
  <si>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</si>
  <si>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</si>
  <si>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</si>
  <si>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</si>
  <si>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</si>
  <si>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</si>
  <si>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</si>
  <si>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</si>
  <si>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</si>
  <si>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</si>
  <si>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</si>
  <si>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</si>
  <si>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</si>
  <si>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</si>
  <si>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</si>
  <si>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</si>
  <si>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</si>
  <si>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</si>
  <si>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</si>
  <si>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</si>
  <si>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</si>
  <si>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</si>
  <si>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</si>
  <si>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</si>
  <si>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</si>
  <si>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</si>
  <si>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</si>
  <si>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</si>
  <si>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</si>
  <si>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</si>
  <si>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</si>
  <si>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</si>
  <si>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</si>
  <si>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</si>
  <si>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</si>
  <si>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</si>
  <si>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</si>
  <si>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</si>
  <si>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</si>
  <si>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</si>
  <si>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</si>
  <si>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</si>
  <si>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</si>
  <si>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</si>
  <si>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</si>
  <si>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</si>
  <si>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</si>
  <si>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</si>
  <si>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</si>
  <si>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</si>
  <si>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</si>
  <si>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</si>
  <si>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</si>
  <si>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</si>
  <si>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</si>
  <si>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</si>
  <si>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</si>
  <si>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</si>
  <si>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</si>
  <si>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</si>
  <si>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</si>
  <si>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</si>
  <si>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</si>
  <si>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</si>
  <si>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</si>
  <si>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</si>
  <si>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</si>
  <si>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</si>
  <si>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</si>
  <si>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</si>
  <si>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</si>
  <si>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</si>
  <si>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</si>
  <si>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</si>
  <si>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</si>
  <si>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</si>
  <si>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</si>
  <si>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</si>
  <si>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</si>
  <si>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</si>
  <si>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</si>
  <si>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</si>
  <si>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</si>
  <si>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</si>
  <si>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</si>
  <si>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</si>
  <si>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</si>
  <si>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</si>
  <si>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</si>
  <si>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</si>
  <si>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</si>
  <si>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</si>
  <si>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</si>
  <si>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</si>
  <si>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</si>
  <si>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</si>
  <si>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</si>
  <si>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</si>
  <si>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</si>
  <si>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</si>
  <si>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</si>
  <si>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</si>
  <si>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</si>
  <si>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</si>
  <si>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</si>
  <si>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</si>
  <si>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</si>
  <si>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</si>
  <si>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</si>
  <si>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</si>
  <si>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</si>
  <si>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</si>
  <si>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</si>
  <si>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</si>
  <si>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</si>
  <si>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</si>
  <si>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</si>
  <si>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</si>
  <si>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</si>
  <si>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</si>
  <si>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</si>
  <si>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</si>
  <si>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</si>
  <si>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</si>
  <si>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</si>
  <si>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</si>
  <si>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</si>
  <si>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</si>
  <si>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</si>
  <si>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</si>
  <si>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</si>
  <si>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</si>
  <si>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</si>
  <si>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</si>
  <si>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</si>
  <si>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</si>
  <si>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</si>
  <si>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</si>
  <si>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</si>
  <si>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</si>
  <si>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</si>
  <si>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</si>
  <si>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</si>
  <si>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</si>
  <si>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</si>
  <si>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</si>
  <si>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</si>
  <si>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</si>
  <si>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</si>
  <si>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</si>
  <si>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</si>
  <si>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</si>
  <si>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</si>
  <si>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</si>
  <si>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</si>
  <si>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</si>
  <si>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</si>
  <si>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</si>
  <si>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</si>
  <si>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</si>
  <si>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</si>
  <si>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</si>
  <si>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</si>
  <si>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</si>
  <si>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</si>
  <si>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</si>
  <si>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</si>
  <si>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</si>
  <si>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</si>
  <si>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</si>
  <si>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</si>
  <si>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</si>
  <si>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</si>
  <si>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</si>
  <si>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</si>
  <si>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</si>
  <si>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</si>
  <si>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</si>
  <si>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</si>
  <si>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</si>
  <si>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</si>
  <si>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</si>
  <si>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</si>
  <si>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</si>
  <si>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</si>
  <si>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</si>
  <si>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</si>
  <si>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</si>
  <si>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</si>
  <si>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</si>
  <si>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</si>
  <si>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</si>
  <si>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</si>
  <si>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</si>
  <si>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</si>
  <si>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</si>
  <si>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</si>
  <si>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</si>
  <si>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</si>
  <si>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</si>
  <si>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</si>
  <si>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</si>
  <si>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</si>
  <si>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</si>
  <si>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</si>
  <si>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</si>
  <si>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</si>
  <si>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</si>
  <si>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</si>
  <si>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</si>
  <si>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</si>
  <si>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</si>
  <si>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</si>
  <si>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</si>
  <si>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</si>
  <si>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</si>
  <si>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</si>
  <si>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</si>
  <si>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</si>
  <si>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</si>
  <si>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</si>
  <si>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</si>
  <si>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</si>
  <si>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</si>
  <si>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</si>
  <si>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</si>
  <si>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</si>
  <si>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</si>
  <si>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</si>
  <si>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</si>
  <si>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</si>
  <si>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</si>
  <si>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</si>
  <si>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</si>
  <si>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</si>
  <si>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</si>
  <si>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</si>
  <si>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</si>
  <si>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</si>
  <si>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</si>
  <si>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</si>
  <si>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</si>
  <si>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</si>
  <si>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</si>
  <si>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</si>
  <si>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</si>
  <si>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</si>
  <si>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</si>
  <si>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</si>
  <si>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</si>
  <si>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</si>
  <si>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</si>
  <si>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</si>
  <si>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</si>
  <si>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</si>
  <si>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</si>
  <si>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</si>
  <si>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</si>
  <si>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</si>
  <si>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</si>
  <si>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</si>
  <si>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</si>
  <si>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</si>
  <si>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</si>
  <si>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</si>
  <si>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</si>
  <si>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</si>
  <si>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</si>
  <si>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</si>
  <si>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</si>
  <si>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</si>
  <si>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</si>
  <si>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</si>
  <si>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</si>
  <si>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</si>
  <si>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</si>
  <si>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</si>
  <si>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</si>
  <si>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</si>
  <si>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</si>
  <si>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</si>
  <si>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</si>
  <si>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</si>
  <si>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</si>
  <si>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</si>
  <si>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</si>
  <si>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</si>
  <si>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</si>
  <si>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</si>
  <si>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</si>
  <si>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</si>
  <si>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</si>
  <si>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</si>
  <si>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</si>
  <si>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</si>
  <si>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</si>
  <si>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</si>
  <si>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</si>
  <si>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</si>
  <si>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</si>
  <si>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</si>
  <si>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</si>
  <si>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</si>
  <si>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</si>
  <si>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</si>
  <si>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</si>
  <si>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</si>
  <si>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</si>
  <si>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</si>
  <si>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</si>
  <si>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</si>
  <si>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</si>
  <si>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</si>
  <si>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</si>
  <si>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</si>
  <si>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</si>
  <si>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</si>
  <si>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</si>
  <si>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</si>
  <si>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</si>
  <si>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</si>
  <si>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</si>
  <si>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</si>
  <si>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</si>
  <si>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</si>
  <si>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</si>
  <si>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</si>
  <si>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</si>
  <si>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</si>
  <si>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</si>
  <si>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</si>
  <si>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</si>
  <si>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</si>
  <si>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</si>
  <si>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</si>
  <si>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</si>
  <si>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</si>
  <si>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</si>
  <si>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</si>
  <si>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</si>
  <si>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</si>
  <si>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</si>
  <si>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</si>
  <si>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</si>
  <si>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</si>
  <si>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</si>
  <si>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</si>
  <si>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</si>
  <si>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</si>
  <si>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</si>
  <si>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</si>
  <si>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</si>
  <si>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</si>
  <si>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</si>
  <si>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</si>
  <si>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</si>
  <si>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</si>
  <si>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</si>
  <si>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</si>
  <si>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</si>
  <si>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</si>
  <si>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</si>
  <si>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</si>
  <si>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</si>
  <si>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</si>
  <si>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</si>
  <si>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</si>
  <si>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</si>
  <si>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</si>
  <si>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</si>
  <si>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</si>
  <si>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</si>
  <si>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</si>
  <si>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</si>
  <si>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</si>
  <si>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</si>
  <si>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</si>
  <si>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</si>
  <si>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</si>
  <si>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</si>
  <si>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</si>
  <si>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</si>
  <si>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</si>
  <si>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</si>
  <si>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</si>
  <si>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</si>
  <si>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</si>
  <si>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</si>
  <si>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</si>
  <si>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</si>
  <si>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</si>
  <si>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</si>
  <si>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</si>
  <si>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</si>
  <si>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</si>
  <si>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</si>
  <si>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</si>
  <si>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</si>
  <si>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</si>
  <si>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</si>
  <si>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</si>
  <si>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</si>
  <si>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</si>
  <si>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</si>
  <si>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</si>
  <si>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</si>
  <si>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</si>
  <si>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</si>
  <si>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</si>
  <si>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</si>
  <si>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</si>
  <si>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</si>
  <si>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</si>
  <si>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</si>
  <si>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</si>
  <si>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</si>
  <si>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</si>
  <si>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</si>
  <si>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</si>
  <si>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</si>
  <si>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</si>
  <si>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</si>
  <si>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</si>
  <si>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</si>
  <si>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</si>
  <si>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</si>
  <si>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</si>
  <si>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</si>
  <si>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</si>
  <si>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</si>
  <si>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</si>
  <si>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</si>
  <si>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</si>
  <si>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</si>
  <si>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</si>
  <si>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</si>
  <si>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</si>
  <si>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</si>
  <si>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</si>
  <si>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</si>
  <si>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</si>
  <si>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</si>
  <si>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</si>
  <si>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</si>
  <si>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</si>
  <si>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</si>
  <si>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</si>
  <si>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</si>
  <si>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</si>
  <si>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</si>
  <si>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</si>
  <si>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</si>
  <si>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</si>
  <si>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</si>
  <si>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</si>
  <si>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</si>
  <si>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</si>
  <si>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</si>
  <si>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</si>
  <si>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</si>
  <si>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</si>
  <si>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</si>
  <si>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</si>
  <si>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</si>
  <si>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</si>
  <si>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</si>
  <si>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</si>
  <si>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</si>
  <si>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</si>
  <si>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</si>
  <si>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</si>
  <si>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</si>
  <si>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</si>
  <si>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</si>
  <si>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</si>
  <si>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</si>
  <si>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</si>
  <si>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</si>
  <si>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</si>
  <si>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</si>
  <si>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</si>
  <si>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</si>
  <si>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</si>
  <si>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</si>
  <si>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</si>
  <si>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</si>
  <si>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</si>
  <si>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</si>
  <si>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</si>
  <si>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</si>
  <si>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</si>
  <si>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</si>
  <si>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</si>
  <si>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</si>
  <si>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</si>
  <si>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</si>
  <si>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</si>
  <si>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</si>
  <si>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</si>
  <si>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</si>
  <si>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</si>
  <si>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</si>
  <si>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</si>
  <si>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</si>
  <si>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</si>
  <si>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</si>
  <si>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</si>
  <si>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</si>
  <si>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</si>
  <si>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</si>
  <si>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</si>
  <si>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</si>
  <si>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</si>
  <si>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</si>
  <si>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</si>
  <si>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</si>
  <si>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</si>
  <si>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</si>
  <si>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</si>
  <si>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</si>
  <si>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</si>
  <si>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</si>
  <si>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</si>
  <si>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</si>
  <si>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</si>
  <si>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</si>
  <si>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</si>
  <si>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</si>
  <si>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</si>
  <si>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</si>
  <si>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</si>
  <si>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</si>
  <si>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</si>
  <si>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</si>
  <si>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</si>
  <si>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</si>
  <si>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</si>
  <si>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</si>
  <si>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</si>
  <si>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</si>
  <si>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</si>
  <si>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</si>
  <si>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</si>
  <si>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</si>
  <si>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</si>
  <si>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</si>
  <si>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</si>
  <si>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</si>
  <si>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</si>
  <si>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</si>
  <si>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</si>
  <si>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</si>
  <si>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</si>
  <si>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</si>
  <si>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</si>
  <si>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</si>
  <si>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</si>
  <si>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</si>
  <si>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</si>
  <si>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</si>
  <si>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</si>
  <si>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</si>
  <si>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</si>
  <si>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</si>
  <si>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</si>
  <si>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</si>
  <si>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</si>
  <si>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</si>
  <si>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</si>
  <si>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</si>
  <si>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</si>
  <si>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</si>
  <si>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</si>
  <si>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</si>
  <si>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</si>
  <si>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</si>
  <si>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</si>
  <si>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</si>
  <si>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</si>
  <si>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</si>
  <si>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</si>
  <si>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</si>
  <si>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</si>
  <si>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</si>
  <si>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</si>
  <si>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</si>
  <si>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</si>
  <si>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</si>
  <si>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</si>
  <si>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</si>
  <si>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</si>
  <si>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</si>
  <si>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</si>
  <si>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</si>
  <si>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</si>
  <si>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</si>
  <si>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</si>
  <si>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</si>
  <si>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</si>
  <si>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</si>
  <si>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</si>
  <si>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</si>
  <si>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</si>
  <si>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</si>
  <si>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</si>
  <si>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</si>
  <si>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</si>
  <si>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</si>
  <si>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</si>
  <si>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</si>
  <si>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</si>
  <si>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</si>
  <si>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</si>
  <si>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</si>
  <si>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</si>
  <si>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</si>
  <si>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</si>
  <si>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</si>
  <si>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</si>
  <si>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</si>
  <si>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</si>
  <si>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</si>
  <si>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</si>
  <si>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</si>
  <si>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</si>
  <si>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</si>
  <si>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</si>
  <si>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</si>
  <si>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</si>
  <si>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</si>
  <si>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</si>
  <si>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</si>
  <si>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</si>
  <si>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</si>
  <si>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</si>
  <si>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</si>
  <si>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</si>
  <si>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</si>
  <si>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</si>
  <si>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</si>
  <si>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</si>
  <si>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</si>
  <si>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</si>
  <si>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</si>
  <si>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</si>
  <si>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</si>
  <si>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</si>
  <si>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</si>
  <si>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</si>
  <si>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</si>
  <si>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</si>
  <si>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</si>
  <si>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</si>
  <si>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</si>
  <si>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</si>
  <si>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</si>
  <si>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</si>
  <si>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</si>
  <si>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</si>
  <si>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</si>
  <si>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</si>
  <si>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</si>
  <si>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</si>
  <si>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</si>
  <si>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</si>
  <si>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</si>
  <si>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</si>
  <si>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</si>
  <si>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</si>
  <si>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</si>
  <si>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</si>
  <si>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</si>
  <si>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</si>
  <si>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</si>
  <si>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</si>
  <si>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</si>
  <si>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</si>
  <si>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</si>
  <si>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</si>
  <si>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</si>
  <si>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</si>
  <si>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</si>
  <si>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</si>
  <si>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</si>
  <si>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</si>
  <si>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</si>
  <si>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</si>
  <si>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</si>
  <si>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</si>
  <si>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</si>
  <si>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</si>
  <si>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</si>
  <si>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</si>
  <si>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</si>
  <si>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</si>
  <si>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</si>
  <si>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</si>
  <si>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</si>
  <si>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</si>
  <si>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</si>
  <si>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</si>
  <si>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</si>
  <si>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</si>
  <si>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</si>
  <si>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</si>
  <si>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</si>
  <si>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</si>
  <si>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</si>
  <si>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</si>
  <si>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</si>
  <si>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</si>
  <si>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</si>
  <si>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</si>
  <si>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</si>
  <si>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</si>
  <si>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</si>
  <si>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</si>
  <si>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</si>
  <si>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</si>
  <si>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</si>
  <si>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</si>
  <si>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</si>
  <si>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</si>
  <si>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</si>
  <si>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</si>
  <si>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</si>
  <si>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</si>
  <si>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</si>
  <si>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</si>
  <si>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</si>
  <si>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</si>
  <si>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</si>
  <si>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</si>
  <si>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</si>
  <si>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</si>
  <si>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</si>
  <si>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</si>
  <si>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</si>
  <si>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</si>
  <si>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</si>
  <si>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</si>
  <si>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</si>
  <si>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</si>
  <si>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</si>
  <si>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</si>
  <si>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</si>
  <si>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</si>
  <si>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</si>
  <si>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</si>
  <si>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</si>
  <si>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</si>
  <si>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</si>
  <si>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</si>
  <si>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</si>
  <si>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</si>
  <si>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</si>
  <si>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</si>
  <si>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</si>
  <si>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</si>
  <si>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</si>
  <si>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</si>
  <si>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</si>
  <si>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</si>
  <si>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</si>
  <si>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</si>
  <si>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</si>
  <si>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</si>
  <si>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</si>
  <si>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</si>
  <si>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</si>
  <si>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</si>
  <si>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</si>
  <si>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</si>
  <si>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</si>
  <si>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</si>
  <si>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</si>
  <si>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</si>
  <si>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</si>
  <si>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</si>
  <si>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</si>
  <si>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</si>
  <si>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</si>
  <si>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</si>
  <si>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</si>
  <si>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</si>
  <si>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</si>
  <si>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</si>
  <si>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</si>
  <si>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</si>
  <si>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</si>
  <si>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</si>
  <si>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</si>
  <si>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</si>
  <si>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</si>
  <si>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</si>
  <si>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</si>
  <si>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</si>
  <si>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</si>
  <si>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</si>
  <si>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</si>
  <si>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</si>
  <si>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</si>
  <si>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</si>
  <si>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</si>
  <si>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</si>
  <si>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</si>
  <si>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</si>
  <si>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</si>
  <si>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</si>
  <si>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</si>
  <si>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</si>
  <si>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</si>
  <si>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</si>
  <si>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</si>
  <si>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</si>
  <si>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</si>
  <si>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</si>
  <si>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</si>
  <si>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</si>
  <si>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</si>
  <si>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</si>
  <si>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</si>
  <si>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</si>
  <si>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</si>
  <si>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</si>
  <si>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</si>
  <si>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</si>
  <si>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</si>
  <si>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</si>
  <si>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</si>
  <si>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</si>
  <si>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</si>
  <si>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</si>
  <si>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</si>
  <si>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</si>
  <si>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</si>
  <si>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</si>
  <si>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</si>
  <si>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</si>
  <si>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</si>
  <si>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</si>
  <si>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</si>
  <si>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</si>
  <si>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</si>
  <si>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</si>
  <si>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</si>
  <si>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</si>
  <si>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</si>
  <si>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</si>
  <si>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</si>
  <si>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</si>
  <si>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</si>
  <si>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</si>
  <si>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</si>
  <si>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</si>
  <si>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</si>
  <si>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</si>
  <si>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</si>
  <si>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</si>
  <si>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</si>
  <si>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</si>
  <si>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</si>
  <si>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</si>
  <si>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</si>
  <si>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</si>
  <si>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</si>
  <si>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</si>
  <si>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</si>
  <si>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</si>
  <si>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</si>
  <si>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</si>
  <si>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</si>
  <si>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</si>
  <si>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</si>
  <si>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</si>
  <si>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</si>
  <si>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</si>
  <si>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</si>
  <si>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</si>
  <si>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</si>
  <si>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</si>
  <si>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</si>
  <si>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</si>
  <si>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</si>
  <si>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</si>
  <si>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</si>
  <si>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</si>
  <si>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</si>
  <si>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</si>
  <si>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</si>
  <si>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</si>
  <si>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</si>
  <si>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</si>
  <si>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</si>
  <si>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</si>
  <si>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</si>
  <si>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</si>
  <si>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</si>
  <si>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</si>
  <si>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</si>
  <si>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</si>
  <si>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</si>
  <si>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</si>
  <si>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</si>
  <si>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</si>
  <si>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</si>
  <si>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</si>
  <si>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</si>
  <si>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</si>
  <si>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</si>
  <si>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</si>
  <si>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</si>
  <si>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</si>
  <si>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</si>
  <si>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</si>
  <si>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</si>
  <si>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</si>
  <si>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</si>
  <si>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</si>
  <si>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</si>
  <si>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</si>
  <si>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</si>
  <si>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</si>
  <si>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</si>
  <si>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</si>
  <si>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</si>
  <si>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</si>
  <si>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</si>
  <si>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</si>
  <si>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</si>
  <si>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</si>
  <si>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</si>
  <si>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</si>
  <si>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</si>
  <si>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</si>
  <si>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</si>
  <si>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</si>
  <si>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</si>
  <si>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</si>
  <si>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</si>
  <si>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</si>
  <si>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</si>
  <si>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</si>
  <si>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</si>
  <si>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</si>
  <si>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</si>
  <si>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</si>
  <si>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</si>
  <si>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</si>
  <si>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</si>
  <si>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</si>
  <si>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</si>
  <si>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</si>
  <si>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</si>
  <si>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</si>
  <si>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</si>
  <si>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</si>
  <si>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</si>
  <si>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</si>
  <si>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</si>
  <si>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</si>
  <si>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</si>
  <si>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</si>
  <si>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</si>
  <si>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</si>
  <si>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</si>
  <si>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</si>
  <si>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</si>
  <si>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</si>
  <si>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</si>
  <si>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</si>
  <si>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</si>
  <si>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</si>
  <si>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</si>
  <si>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</si>
  <si>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</si>
  <si>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</si>
  <si>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</si>
  <si>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</si>
  <si>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</si>
  <si>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</si>
  <si>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</si>
  <si>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</si>
  <si>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</si>
  <si>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</si>
  <si>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</si>
  <si>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</si>
  <si>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</si>
  <si>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</si>
  <si>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</si>
  <si>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</si>
  <si>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</si>
  <si>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</si>
  <si>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</si>
  <si>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</si>
  <si>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</si>
  <si>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</si>
  <si>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</si>
  <si>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</si>
  <si>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</si>
  <si>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</si>
  <si>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</si>
  <si>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</si>
  <si>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</si>
  <si>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</si>
  <si>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</si>
  <si>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</si>
  <si>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</si>
  <si>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</si>
  <si>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</si>
  <si>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</si>
  <si>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</si>
  <si>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</si>
  <si>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</si>
  <si>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</si>
  <si>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</si>
  <si>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</si>
  <si>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</si>
  <si>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</si>
  <si>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</si>
  <si>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</si>
  <si>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</si>
  <si>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</si>
  <si>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</si>
  <si>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</si>
  <si>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</si>
  <si>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</si>
  <si>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</si>
  <si>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</si>
  <si>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</si>
  <si>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</si>
  <si>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</si>
  <si>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</si>
  <si>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</si>
  <si>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</si>
  <si>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</si>
  <si>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</si>
  <si>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</si>
  <si>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</si>
  <si>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</si>
  <si>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</si>
  <si>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</si>
  <si>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</si>
  <si>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</si>
  <si>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</si>
  <si>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</si>
  <si>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</si>
  <si>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</si>
  <si>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</si>
  <si>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</si>
  <si>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</si>
  <si>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</si>
  <si>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</si>
  <si>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</si>
  <si>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</si>
  <si>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</si>
  <si>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</si>
  <si>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</si>
  <si>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</si>
  <si>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</si>
  <si>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</si>
  <si>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</si>
  <si>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</si>
  <si>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</si>
  <si>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</si>
  <si>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</si>
  <si>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</si>
  <si>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</si>
  <si>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</si>
  <si>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</si>
  <si>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</si>
  <si>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</si>
  <si>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</si>
  <si>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</si>
  <si>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</si>
  <si>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</si>
  <si>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</si>
  <si>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</si>
  <si>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</si>
  <si>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</si>
  <si>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</si>
  <si>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</si>
  <si>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</si>
  <si>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</si>
  <si>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</si>
  <si>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</si>
  <si>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</si>
  <si>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</si>
  <si>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</si>
  <si>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</si>
  <si>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</si>
  <si>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</si>
  <si>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</si>
  <si>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</si>
  <si>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</si>
  <si>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</si>
  <si>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</si>
  <si>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</si>
  <si>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</si>
  <si>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</si>
  <si>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</si>
  <si>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</si>
  <si>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</si>
  <si>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</si>
  <si>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</si>
  <si>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</si>
  <si>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</si>
  <si>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</si>
  <si>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</si>
  <si>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</si>
  <si>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</si>
  <si>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</si>
  <si>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</si>
  <si>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</si>
  <si>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</si>
  <si>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</si>
  <si>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</si>
  <si>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</si>
  <si>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</si>
  <si>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</si>
  <si>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</si>
  <si>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</si>
  <si>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</si>
  <si>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</si>
  <si>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</si>
  <si>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</si>
  <si>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</si>
  <si>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</si>
  <si>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</si>
  <si>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</si>
  <si>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</si>
  <si>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</si>
  <si>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</si>
  <si>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</si>
  <si>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</si>
  <si>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</si>
  <si>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</si>
  <si>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</si>
  <si>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</si>
  <si>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</si>
  <si>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</si>
  <si>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</si>
  <si>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</si>
  <si>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</si>
  <si>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</si>
  <si>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</si>
  <si>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</si>
  <si>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</si>
  <si>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</si>
  <si>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</si>
  <si>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</si>
  <si>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</si>
  <si>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</si>
  <si>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</si>
  <si>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</si>
  <si>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</si>
  <si>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</si>
  <si>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</si>
  <si>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</si>
  <si>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</si>
  <si>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</si>
  <si>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</si>
  <si>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</si>
  <si>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</si>
  <si>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</si>
  <si>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</si>
  <si>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</si>
  <si>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</si>
  <si>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</si>
  <si>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</si>
  <si>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</si>
  <si>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</si>
  <si>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</si>
  <si>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</si>
  <si>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</si>
  <si>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</si>
  <si>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</si>
  <si>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</si>
  <si>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</si>
  <si>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</si>
  <si>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</si>
  <si>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</si>
  <si>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</si>
  <si>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</si>
  <si>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</si>
  <si>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</si>
  <si>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</si>
  <si>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</si>
  <si>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</si>
  <si>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</si>
  <si>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</si>
  <si>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</si>
  <si>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</si>
  <si>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</si>
  <si>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</si>
  <si>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</si>
  <si>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</si>
  <si>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</si>
  <si>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</si>
  <si>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</si>
  <si>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</si>
  <si>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</si>
  <si>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</si>
  <si>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</si>
  <si>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</si>
  <si>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</si>
  <si>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</si>
  <si>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</si>
  <si>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</si>
  <si>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</si>
  <si>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</si>
  <si>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</si>
  <si>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</si>
  <si>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</si>
  <si>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</si>
  <si>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</si>
  <si>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</si>
  <si>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</si>
  <si>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</si>
  <si>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</si>
  <si>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</si>
  <si>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</si>
  <si>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</si>
  <si>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</si>
  <si>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</si>
  <si>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</si>
  <si>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</si>
  <si>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</si>
  <si>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</si>
  <si>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</si>
  <si>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</si>
  <si>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</si>
  <si>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</si>
  <si>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</si>
  <si>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</si>
  <si>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</si>
  <si>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</si>
  <si>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</si>
  <si>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</si>
  <si>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</si>
  <si>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</si>
  <si>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</si>
  <si>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</si>
  <si>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</si>
  <si>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</si>
  <si>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</si>
  <si>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</si>
  <si>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</si>
  <si>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</si>
  <si>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</si>
  <si>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</si>
  <si>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</si>
  <si>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</si>
  <si>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</si>
  <si>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</si>
  <si>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</si>
  <si>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</si>
  <si>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</si>
  <si>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</si>
  <si>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</si>
  <si>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</si>
  <si>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</si>
  <si>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</si>
  <si>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</si>
  <si>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</si>
  <si>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</si>
  <si>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</si>
  <si>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</si>
  <si>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</si>
  <si>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</si>
  <si>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</si>
  <si>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</si>
  <si>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</si>
  <si>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</si>
  <si>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</si>
  <si>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</si>
  <si>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</si>
  <si>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</si>
  <si>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</si>
  <si>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</si>
  <si>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</si>
  <si>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</si>
  <si>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</si>
  <si>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</si>
  <si>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</si>
  <si>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</si>
  <si>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</si>
  <si>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</si>
  <si>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</si>
  <si>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</si>
  <si>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</si>
  <si>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</si>
  <si>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</si>
  <si>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</si>
  <si>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</si>
  <si>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</si>
  <si>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</si>
  <si>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</si>
  <si>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</si>
  <si>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</si>
  <si>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</si>
  <si>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</si>
  <si>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</si>
  <si>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</si>
  <si>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</si>
  <si>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</si>
  <si>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</si>
  <si>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</si>
  <si>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</si>
  <si>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</si>
  <si>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</si>
  <si>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</si>
  <si>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</si>
  <si>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</si>
  <si>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</si>
  <si>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</si>
  <si>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</si>
  <si>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</si>
  <si>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</si>
  <si>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</si>
  <si>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</si>
  <si>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</si>
  <si>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</si>
  <si>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</si>
  <si>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</si>
  <si>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</si>
  <si>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</si>
  <si>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</si>
  <si>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</si>
  <si>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</si>
  <si>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</si>
  <si>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</si>
  <si>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</si>
  <si>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</si>
  <si>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</si>
  <si>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</si>
  <si>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</si>
  <si>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</si>
  <si>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</si>
  <si>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</si>
  <si>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</si>
  <si>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</si>
  <si>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</si>
  <si>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</si>
  <si>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</si>
  <si>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</si>
  <si>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</si>
  <si>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</si>
  <si>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</si>
  <si>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</si>
  <si>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</si>
  <si>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</si>
  <si>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</si>
  <si>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</si>
  <si>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</si>
  <si>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</si>
  <si>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</si>
  <si>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</si>
  <si>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</si>
  <si>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</si>
  <si>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</si>
  <si>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</si>
  <si>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</si>
  <si>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</si>
  <si>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</si>
  <si>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</si>
  <si>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</si>
  <si>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</si>
  <si>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</si>
  <si>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</si>
  <si>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</si>
  <si>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</si>
  <si>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</si>
  <si>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</si>
  <si>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</si>
  <si>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</si>
  <si>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</si>
  <si>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</si>
  <si>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</si>
  <si>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</si>
  <si>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</si>
  <si>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</si>
  <si>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</si>
  <si>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</si>
  <si>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</si>
  <si>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</si>
  <si>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</si>
  <si>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</si>
  <si>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</si>
  <si>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</si>
  <si>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</si>
  <si>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</si>
  <si>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</si>
  <si>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</si>
  <si>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</si>
  <si>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</si>
  <si>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</si>
  <si>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</si>
  <si>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</si>
  <si>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</si>
  <si>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</si>
  <si>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</si>
  <si>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</si>
  <si>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</si>
  <si>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</si>
  <si>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</si>
  <si>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</si>
  <si>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</si>
  <si>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</si>
  <si>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</si>
  <si>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</si>
  <si>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</si>
  <si>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</si>
  <si>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</si>
  <si>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</si>
  <si>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</si>
  <si>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</si>
  <si>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</si>
  <si>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</si>
  <si>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</si>
  <si>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</si>
  <si>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</si>
  <si>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</si>
  <si>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</si>
  <si>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</si>
  <si>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</si>
  <si>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</si>
  <si>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</si>
  <si>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</si>
  <si>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</si>
  <si>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</si>
  <si>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</si>
  <si>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</si>
  <si>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</si>
  <si>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</si>
  <si>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</si>
  <si>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</si>
  <si>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</si>
  <si>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</si>
  <si>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</si>
  <si>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</si>
  <si>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</si>
  <si>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</si>
  <si>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</si>
  <si>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</si>
  <si>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</si>
  <si>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</si>
  <si>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</si>
  <si>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</si>
  <si>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</si>
  <si>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</si>
  <si>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</si>
  <si>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</si>
  <si>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</si>
  <si>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</si>
  <si>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</si>
  <si>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</si>
  <si>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</si>
  <si>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</si>
  <si>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</si>
  <si>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</si>
  <si>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</si>
  <si>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</si>
  <si>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</si>
  <si>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</si>
  <si>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</si>
  <si>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</si>
  <si>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</si>
  <si>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</si>
  <si>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</si>
  <si>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</si>
  <si>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</si>
  <si>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</si>
  <si>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</si>
  <si>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</si>
  <si>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</si>
  <si>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</si>
  <si>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</si>
  <si>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</si>
  <si>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</si>
  <si>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</si>
  <si>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</si>
  <si>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</si>
  <si>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</si>
  <si>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</si>
  <si>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</si>
  <si>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</si>
  <si>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</si>
  <si>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</si>
  <si>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</si>
  <si>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</si>
  <si>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</si>
  <si>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</si>
  <si>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</si>
  <si>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</si>
  <si>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</si>
  <si>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</si>
  <si>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</si>
  <si>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</si>
  <si>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</si>
  <si>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</si>
  <si>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</si>
  <si>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</si>
  <si>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</si>
  <si>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</si>
  <si>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</si>
  <si>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</si>
  <si>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</si>
  <si>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</si>
  <si>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</si>
  <si>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</si>
  <si>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</si>
  <si>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</si>
  <si>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</si>
  <si>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</si>
  <si>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</si>
  <si>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</si>
  <si>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</si>
  <si>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</si>
  <si>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</si>
  <si>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</si>
  <si>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</si>
  <si>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</si>
  <si>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</si>
  <si>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</si>
  <si>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</si>
  <si>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</si>
  <si>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</si>
  <si>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</si>
  <si>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</si>
  <si>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</si>
  <si>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</si>
  <si>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</si>
  <si>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</si>
  <si>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</si>
  <si>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</si>
  <si>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</si>
  <si>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</si>
  <si>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</si>
  <si>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</si>
  <si>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</si>
  <si>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</si>
  <si>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</si>
  <si>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</si>
  <si>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</si>
  <si>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</si>
  <si>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</si>
  <si>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</si>
  <si>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</si>
  <si>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</si>
  <si>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</si>
  <si>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</si>
  <si>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</si>
  <si>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</si>
  <si>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</si>
  <si>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</si>
  <si>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</si>
  <si>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</si>
  <si>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</si>
  <si>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</si>
  <si>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</si>
  <si>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</si>
  <si>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</si>
  <si>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</si>
  <si>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</si>
  <si>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</si>
  <si>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</si>
  <si>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</si>
  <si>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</si>
  <si>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</si>
  <si>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</si>
  <si>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</si>
  <si>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</si>
  <si>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</si>
  <si>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</si>
  <si>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</si>
  <si>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</si>
  <si>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</si>
  <si>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</si>
  <si>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</si>
  <si>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</si>
  <si>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</si>
  <si>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</si>
  <si>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</si>
  <si>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</si>
  <si>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</si>
  <si>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</si>
  <si>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</si>
  <si>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</si>
  <si>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</si>
  <si>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</si>
  <si>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</si>
  <si>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</si>
  <si>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</si>
  <si>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</si>
  <si>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</si>
  <si>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</si>
  <si>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</si>
  <si>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</si>
  <si>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</si>
  <si>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</si>
  <si>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</si>
  <si>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</si>
  <si>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</si>
  <si>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</si>
  <si>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</si>
  <si>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</si>
  <si>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</si>
  <si>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</si>
  <si>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</si>
  <si>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</si>
  <si>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</si>
  <si>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</si>
  <si>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</si>
  <si>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</si>
  <si>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</si>
  <si>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</si>
  <si>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</si>
  <si>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</si>
  <si>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</si>
  <si>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</si>
  <si>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</si>
  <si>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</si>
  <si>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</si>
  <si>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</si>
  <si>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</si>
  <si>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</si>
  <si>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</si>
  <si>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</si>
  <si>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</si>
  <si>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</si>
  <si>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</si>
  <si>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</si>
  <si>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</si>
  <si>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</si>
  <si>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</si>
  <si>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</si>
  <si>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</si>
  <si>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</si>
  <si>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</si>
  <si>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</si>
  <si>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</si>
  <si>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</si>
  <si>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</si>
  <si>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</si>
  <si>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</si>
  <si>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</si>
  <si>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</si>
  <si>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</si>
  <si>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</si>
  <si>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</si>
  <si>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</si>
  <si>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</si>
  <si>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</si>
  <si>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</si>
  <si>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</si>
  <si>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</si>
  <si>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</si>
  <si>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</si>
  <si>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</si>
  <si>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</si>
  <si>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</si>
  <si>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</si>
  <si>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</si>
  <si>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</si>
  <si>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</si>
  <si>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</si>
  <si>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</si>
  <si>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</si>
  <si>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</si>
  <si>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</si>
  <si>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</si>
  <si>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</si>
  <si>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</si>
  <si>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</si>
  <si>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</si>
  <si>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</si>
  <si>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</si>
  <si>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</si>
  <si>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</si>
  <si>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</si>
  <si>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</si>
  <si>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</si>
  <si>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</si>
  <si>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</si>
  <si>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</si>
  <si>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</si>
  <si>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</si>
  <si>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</si>
  <si>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</si>
  <si>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</si>
  <si>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</si>
  <si>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</si>
  <si>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</si>
  <si>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</si>
  <si>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</si>
  <si>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</si>
  <si>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</si>
  <si>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</si>
  <si>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</si>
  <si>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</si>
  <si>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</si>
  <si>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</si>
  <si>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</si>
  <si>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</si>
  <si>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</si>
  <si>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</si>
  <si>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</si>
  <si>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</si>
  <si>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</si>
  <si>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</si>
  <si>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</si>
  <si>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</si>
  <si>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</si>
  <si>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</si>
  <si>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</si>
  <si>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</si>
  <si>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</si>
  <si>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</si>
  <si>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</si>
  <si>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</si>
  <si>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</si>
  <si>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</si>
  <si>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</si>
  <si>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</si>
  <si>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</si>
  <si>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</si>
  <si>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</si>
  <si>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</si>
  <si>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</si>
  <si>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</si>
  <si>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</si>
  <si>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</si>
  <si>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</si>
  <si>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</si>
  <si>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</si>
  <si>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</si>
  <si>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</si>
  <si>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</si>
  <si>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</si>
  <si>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</si>
  <si>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</si>
  <si>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</si>
  <si>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</si>
  <si>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</si>
  <si>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</si>
  <si>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</si>
  <si>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</si>
  <si>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</si>
  <si>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</si>
  <si>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</si>
  <si>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</si>
  <si>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</si>
  <si>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</si>
  <si>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</si>
  <si>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</si>
  <si>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</si>
  <si>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</si>
  <si>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</si>
  <si>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</si>
  <si>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</si>
  <si>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</si>
  <si>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</si>
  <si>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</si>
  <si>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</si>
  <si>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</si>
  <si>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</si>
  <si>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</si>
  <si>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</si>
  <si>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</si>
  <si>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</si>
  <si>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</si>
  <si>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</si>
  <si>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</si>
  <si>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</si>
  <si>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</si>
  <si>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</si>
  <si>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</si>
  <si>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</si>
  <si>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</si>
  <si>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</si>
  <si>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</si>
  <si>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</si>
  <si>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</si>
  <si>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</si>
  <si>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</si>
  <si>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</si>
  <si>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</si>
  <si>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</si>
  <si>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</si>
  <si>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</si>
  <si>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</si>
  <si>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</si>
  <si>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</si>
  <si>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</si>
  <si>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</si>
  <si>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</si>
  <si>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</si>
  <si>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</si>
  <si>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</si>
  <si>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</si>
  <si>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</si>
  <si>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</si>
  <si>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</si>
  <si>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</si>
  <si>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</si>
  <si>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</si>
  <si>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</si>
  <si>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</si>
  <si>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</si>
  <si>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</si>
  <si>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</si>
  <si>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</si>
  <si>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</si>
  <si>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</si>
  <si>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</si>
  <si>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</si>
  <si>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</si>
  <si>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</si>
  <si>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</si>
  <si>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</si>
  <si>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</si>
  <si>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</si>
  <si>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</si>
  <si>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</si>
  <si>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</si>
  <si>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</si>
  <si>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</si>
  <si>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</si>
  <si>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</si>
  <si>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</si>
  <si>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</si>
  <si>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</si>
  <si>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</si>
  <si>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</si>
  <si>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</si>
  <si>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</si>
  <si>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</si>
  <si>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</si>
  <si>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</si>
  <si>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</si>
  <si>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</si>
  <si>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</si>
  <si>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</si>
  <si>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</si>
  <si>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</si>
  <si>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</si>
  <si>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</si>
  <si>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</si>
  <si>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</si>
  <si>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</si>
  <si>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</si>
  <si>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</si>
  <si>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</si>
  <si>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</si>
  <si>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</si>
  <si>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</si>
  <si>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</si>
  <si>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</si>
  <si>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</si>
  <si>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</si>
  <si>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</si>
  <si>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</si>
  <si>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</si>
  <si>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</si>
  <si>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</si>
  <si>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</si>
  <si>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</si>
  <si>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</si>
  <si>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</si>
  <si>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</si>
  <si>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</si>
  <si>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</si>
  <si>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</si>
  <si>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</si>
  <si>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</si>
  <si>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</si>
  <si>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</si>
  <si>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</si>
  <si>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</si>
  <si>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</si>
  <si>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</si>
  <si>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</si>
  <si>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</si>
  <si>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</si>
  <si>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</si>
  <si>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</si>
  <si>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</si>
  <si>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</si>
  <si>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</si>
  <si>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</si>
  <si>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</si>
  <si>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</si>
  <si>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</si>
  <si>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</si>
  <si>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</si>
  <si>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</si>
  <si>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</si>
  <si>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</si>
  <si>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</si>
  <si>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</si>
  <si>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</si>
  <si>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</si>
  <si>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</si>
  <si>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</si>
  <si>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</si>
  <si>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</si>
  <si>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</si>
  <si>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</si>
  <si>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</si>
  <si>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</si>
  <si>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</si>
  <si>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</si>
  <si>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</si>
  <si>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</si>
  <si>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</si>
  <si>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</si>
  <si>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</si>
  <si>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</si>
  <si>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</si>
  <si>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</si>
  <si>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</si>
  <si>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</si>
  <si>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</si>
  <si>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</si>
  <si>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</si>
  <si>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</si>
  <si>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</si>
  <si>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</si>
  <si>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</si>
  <si>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</si>
  <si>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</si>
  <si>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</si>
  <si>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</si>
  <si>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</si>
  <si>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</si>
  <si>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</si>
  <si>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</si>
  <si>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</si>
  <si>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</si>
  <si>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</si>
  <si>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</si>
  <si>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</si>
  <si>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</si>
  <si>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</si>
  <si>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</si>
  <si>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</si>
  <si>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</si>
  <si>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</si>
  <si>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</si>
  <si>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</si>
  <si>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</si>
  <si>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</si>
  <si>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</si>
  <si>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</si>
  <si>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</si>
  <si>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</si>
  <si>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</si>
  <si>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</si>
  <si>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</si>
  <si>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</si>
  <si>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</si>
  <si>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</si>
  <si>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</si>
  <si>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</si>
  <si>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</si>
  <si>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</si>
  <si>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</si>
  <si>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</si>
  <si>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</si>
  <si>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</si>
  <si>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</si>
  <si>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</si>
  <si>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</si>
  <si>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</si>
  <si>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</si>
  <si>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</si>
  <si>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</si>
  <si>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</si>
  <si>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</si>
  <si>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</si>
  <si>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</si>
  <si>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</si>
  <si>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</si>
  <si>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</si>
  <si>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</si>
  <si>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</si>
  <si>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</si>
  <si>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</si>
  <si>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</si>
  <si>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</si>
  <si>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</si>
  <si>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</si>
  <si>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</si>
  <si>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</si>
  <si>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</si>
  <si>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</si>
  <si>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</si>
  <si>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</si>
  <si>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</si>
  <si>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</si>
  <si>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</si>
  <si>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</si>
  <si>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</si>
  <si>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</si>
  <si>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</si>
  <si>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</si>
  <si>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</si>
  <si>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</si>
  <si>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</si>
  <si>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</si>
  <si>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</si>
  <si>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</si>
  <si>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</si>
  <si>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</si>
  <si>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</si>
  <si>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</si>
  <si>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</si>
  <si>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</si>
  <si>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</si>
  <si>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</si>
  <si>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</si>
  <si>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</si>
  <si>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</si>
  <si>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</si>
  <si>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</si>
  <si>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</si>
  <si>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</si>
  <si>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</si>
  <si>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</si>
  <si>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</si>
  <si>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</si>
  <si>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</si>
  <si>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</si>
  <si>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</si>
  <si>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</si>
  <si>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</si>
  <si>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</si>
  <si>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</si>
  <si>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</si>
  <si>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</si>
  <si>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</si>
  <si>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</si>
  <si>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</si>
  <si>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</si>
  <si>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</si>
  <si>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</si>
  <si>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</si>
  <si>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</si>
  <si>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</si>
  <si>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</si>
  <si>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</si>
  <si>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</si>
  <si>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</si>
  <si>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</si>
  <si>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</si>
  <si>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</si>
  <si>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</si>
  <si>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</si>
  <si>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</si>
  <si>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</si>
  <si>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</si>
  <si>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</si>
  <si>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</si>
  <si>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</si>
  <si>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</si>
  <si>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</si>
  <si>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</si>
  <si>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</si>
  <si>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</si>
  <si>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</si>
  <si>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</si>
  <si>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</si>
  <si>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</si>
  <si>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</si>
  <si>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</si>
  <si>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</si>
  <si>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</si>
  <si>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</si>
  <si>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</si>
  <si>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</si>
  <si>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</si>
  <si>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</si>
  <si>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</si>
  <si>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</si>
  <si>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</si>
  <si>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</si>
  <si>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</si>
  <si>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</si>
  <si>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</si>
  <si>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</si>
  <si>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</si>
  <si>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</si>
  <si>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</si>
  <si>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</si>
  <si>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</si>
  <si>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</si>
  <si>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</si>
  <si>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</si>
  <si>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</si>
  <si>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</si>
  <si>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</si>
  <si>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</si>
  <si>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</si>
  <si>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</si>
  <si>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</si>
  <si>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</si>
  <si>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</si>
  <si>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</si>
  <si>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</si>
  <si>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</si>
  <si>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</si>
  <si>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</si>
  <si>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</si>
  <si>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</si>
  <si>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</si>
  <si>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</si>
  <si>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</si>
  <si>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</si>
  <si>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</si>
  <si>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</si>
  <si>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</si>
  <si>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</si>
  <si>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</si>
  <si>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</si>
  <si>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</si>
  <si>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</si>
  <si>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</si>
  <si>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</si>
  <si>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</si>
  <si>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</si>
  <si>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</si>
  <si>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</si>
  <si>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</si>
  <si>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</si>
  <si>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</si>
  <si>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</si>
  <si>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</si>
  <si>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</si>
  <si>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</si>
  <si>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</si>
  <si>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</si>
  <si>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</si>
  <si>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</si>
  <si>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</si>
  <si>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</si>
  <si>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</si>
  <si>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</si>
  <si>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</si>
  <si>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</si>
  <si>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</si>
  <si>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</si>
  <si>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</si>
  <si>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</si>
  <si>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</si>
  <si>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</si>
  <si>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</si>
  <si>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</si>
  <si>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</si>
  <si>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</si>
  <si>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</si>
  <si>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</si>
  <si>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</si>
  <si>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</si>
  <si>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</si>
  <si>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</si>
  <si>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</si>
  <si>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</si>
  <si>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</si>
  <si>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</si>
  <si>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</si>
  <si>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</si>
  <si>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</si>
  <si>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</si>
  <si>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</si>
  <si>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</si>
  <si>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</si>
  <si>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</si>
  <si>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</si>
  <si>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</si>
  <si>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</si>
  <si>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</si>
  <si>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</si>
  <si>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</si>
  <si>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</si>
  <si>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</si>
  <si>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</si>
  <si>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</si>
  <si>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</si>
  <si>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</si>
  <si>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</si>
  <si>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</si>
  <si>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</si>
  <si>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</si>
  <si>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</si>
  <si>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</si>
  <si>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</si>
  <si>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</si>
  <si>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</si>
  <si>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</si>
  <si>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</si>
  <si>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</si>
  <si>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</si>
  <si>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</si>
  <si>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</si>
  <si>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</si>
  <si>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</si>
  <si>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</si>
  <si>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</si>
  <si>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</si>
  <si>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</si>
  <si>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</si>
  <si>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</si>
  <si>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</si>
  <si>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</si>
  <si>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</si>
  <si>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</si>
  <si>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</si>
  <si>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</si>
  <si>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</si>
  <si>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</si>
  <si>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</si>
  <si>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</si>
  <si>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</si>
  <si>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</si>
  <si>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</si>
  <si>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</si>
  <si>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</si>
  <si>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</si>
  <si>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</si>
  <si>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</si>
  <si>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</si>
  <si>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</si>
  <si>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</si>
  <si>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</si>
  <si>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</si>
  <si>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</si>
  <si>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</si>
  <si>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</si>
  <si>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</si>
  <si>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</si>
  <si>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</si>
  <si>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</si>
  <si>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</si>
  <si>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</si>
  <si>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</si>
  <si>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</si>
  <si>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</si>
  <si>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</si>
  <si>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</si>
  <si>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</si>
  <si>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</si>
  <si>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</si>
  <si>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</si>
  <si>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</si>
  <si>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</si>
  <si>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</si>
  <si>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</si>
  <si>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</si>
  <si>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</si>
  <si>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</si>
  <si>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</si>
  <si>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</si>
  <si>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</si>
  <si>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</si>
  <si>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</si>
  <si>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</si>
  <si>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</si>
  <si>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</si>
  <si>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</si>
  <si>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</si>
  <si>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</si>
  <si>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</si>
  <si>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</si>
  <si>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</si>
  <si>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</si>
  <si>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</si>
  <si>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</si>
  <si>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</si>
  <si>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</si>
  <si>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</si>
  <si>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</si>
  <si>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</si>
  <si>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</si>
  <si>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</si>
  <si>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</si>
  <si>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</si>
  <si>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</si>
  <si>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</si>
  <si>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</si>
  <si>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</si>
  <si>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</si>
  <si>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</si>
  <si>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</si>
  <si>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</si>
  <si>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</si>
  <si>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</si>
  <si>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</si>
  <si>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</si>
  <si>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</si>
  <si>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</si>
  <si>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</si>
  <si>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</si>
  <si>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</si>
  <si>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</si>
  <si>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</si>
  <si>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</si>
  <si>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</si>
  <si>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</si>
  <si>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</si>
  <si>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</si>
  <si>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</si>
  <si>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</si>
  <si>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</si>
  <si>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</si>
  <si>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</si>
  <si>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</si>
  <si>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</si>
  <si>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</si>
  <si>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</si>
  <si>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</si>
  <si>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</si>
  <si>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</si>
  <si>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</si>
  <si>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</si>
  <si>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</si>
  <si>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</si>
  <si>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</si>
  <si>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</si>
  <si>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</si>
  <si>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</si>
  <si>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</si>
  <si>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</si>
  <si>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</si>
  <si>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</si>
  <si>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</si>
  <si>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</si>
  <si>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</si>
  <si>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</si>
  <si>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</si>
  <si>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</si>
  <si>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</si>
  <si>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</si>
  <si>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</si>
  <si>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</si>
  <si>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</si>
  <si>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</si>
  <si>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</si>
  <si>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</si>
  <si>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</si>
  <si>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</si>
  <si>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</si>
  <si>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</si>
  <si>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</si>
  <si>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</si>
  <si>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</si>
  <si>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</si>
  <si>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</si>
  <si>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</si>
  <si>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</si>
  <si>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</si>
  <si>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</si>
  <si>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</si>
  <si>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</si>
  <si>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</si>
  <si>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</si>
  <si>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</si>
  <si>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</si>
  <si>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</si>
  <si>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</si>
  <si>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</si>
  <si>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</si>
  <si>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</si>
  <si>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</si>
  <si>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</si>
  <si>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</si>
  <si>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</si>
  <si>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</si>
  <si>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</si>
  <si>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</si>
  <si>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</si>
  <si>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</si>
  <si>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</si>
  <si>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</si>
  <si>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</si>
  <si>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</si>
  <si>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</si>
  <si>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</si>
  <si>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</si>
  <si>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</si>
  <si>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</si>
  <si>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</si>
  <si>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</si>
  <si>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</si>
  <si>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</si>
  <si>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</si>
  <si>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</si>
  <si>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</si>
  <si>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</si>
  <si>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</si>
  <si>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</si>
  <si>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</si>
  <si>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</si>
  <si>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</si>
  <si>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</si>
  <si>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</si>
  <si>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</si>
  <si>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</si>
  <si>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</si>
  <si>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</si>
  <si>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</si>
  <si>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</si>
  <si>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</si>
  <si>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</si>
  <si>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</si>
  <si>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</si>
  <si>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</si>
  <si>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</si>
  <si>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</si>
  <si>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</si>
  <si>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</si>
  <si>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</si>
  <si>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</si>
  <si>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</si>
  <si>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</si>
  <si>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</si>
  <si>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</si>
  <si>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</si>
  <si>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</si>
  <si>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</si>
  <si>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</si>
  <si>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</si>
  <si>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</si>
  <si>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</si>
  <si>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</si>
  <si>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</si>
  <si>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</si>
  <si>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</si>
  <si>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</si>
  <si>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</si>
  <si>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</si>
  <si>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</si>
  <si>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</si>
  <si>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</si>
  <si>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</si>
  <si>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</si>
  <si>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</si>
  <si>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</si>
  <si>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</si>
  <si>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</si>
  <si>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</si>
  <si>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</si>
  <si>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</si>
  <si>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</si>
  <si>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</si>
  <si>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</si>
  <si>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</si>
  <si>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</si>
  <si>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</si>
  <si>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</si>
  <si>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</si>
  <si>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</si>
  <si>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</si>
  <si>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</si>
  <si>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</si>
  <si>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</si>
  <si>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</si>
  <si>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</si>
  <si>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</si>
  <si>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</si>
  <si>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</si>
  <si>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</si>
  <si>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</si>
  <si>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</si>
  <si>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</si>
  <si>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</si>
  <si>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</si>
  <si>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</si>
  <si>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</si>
  <si>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</si>
  <si>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</si>
  <si>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</si>
  <si>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</si>
  <si>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</si>
  <si>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</si>
  <si>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</si>
  <si>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</si>
  <si>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</si>
  <si>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</si>
  <si>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</si>
  <si>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</si>
  <si>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</si>
  <si>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</si>
  <si>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</si>
  <si>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</si>
  <si>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</si>
  <si>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</si>
  <si>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</si>
  <si>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</si>
  <si>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</si>
  <si>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</si>
  <si>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</si>
  <si>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</si>
  <si>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</si>
  <si>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</si>
  <si>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</si>
  <si>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</si>
  <si>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</si>
  <si>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</si>
  <si>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</si>
  <si>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</si>
  <si>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</si>
  <si>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</si>
  <si>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</si>
  <si>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</si>
  <si>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</si>
  <si>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</si>
  <si>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</si>
  <si>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</si>
  <si>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</si>
  <si>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</si>
  <si>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</si>
  <si>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</si>
  <si>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</si>
  <si>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</si>
  <si>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</si>
  <si>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</si>
  <si>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</si>
  <si>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</si>
  <si>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</si>
  <si>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</si>
  <si>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</si>
  <si>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</si>
  <si>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</si>
  <si>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</si>
  <si>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</si>
  <si>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</si>
  <si>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</si>
  <si>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</si>
  <si>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</si>
  <si>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</si>
  <si>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</si>
  <si>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</si>
  <si>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</si>
  <si>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</si>
  <si>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</si>
  <si>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</si>
  <si>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</si>
  <si>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</si>
  <si>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</si>
  <si>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</si>
  <si>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</si>
  <si>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</si>
  <si>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</si>
  <si>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</si>
  <si>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</si>
  <si>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</si>
  <si>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</si>
  <si>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</si>
  <si>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</si>
  <si>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</si>
  <si>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</si>
  <si>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</si>
  <si>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</si>
  <si>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</si>
  <si>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</si>
  <si>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</si>
  <si>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</si>
  <si>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</si>
  <si>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</si>
  <si>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</si>
  <si>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</si>
  <si>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</si>
  <si>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</si>
  <si>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</si>
  <si>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</si>
  <si>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</si>
  <si>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</si>
  <si>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</si>
  <si>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</si>
  <si>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</si>
  <si>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</si>
  <si>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</si>
  <si>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</si>
  <si>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</si>
  <si>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</si>
  <si>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</si>
  <si>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</si>
  <si>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</si>
  <si>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</si>
  <si>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</si>
  <si>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</si>
  <si>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</si>
  <si>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</si>
  <si>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</si>
  <si>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</si>
  <si>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</si>
  <si>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</si>
  <si>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</si>
  <si>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</si>
  <si>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</si>
  <si>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</si>
  <si>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</si>
  <si>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</si>
  <si>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</si>
  <si>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</si>
  <si>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</si>
  <si>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</si>
  <si>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</si>
  <si>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</si>
  <si>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</si>
  <si>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</si>
  <si>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</si>
  <si>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</si>
  <si>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</si>
  <si>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</si>
  <si>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</si>
  <si>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</si>
  <si>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</si>
  <si>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</si>
  <si>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</si>
  <si>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</si>
  <si>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</si>
  <si>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</si>
  <si>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</si>
  <si>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</si>
  <si>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</si>
  <si>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</si>
  <si>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</si>
  <si>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</si>
  <si>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</si>
  <si>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</si>
  <si>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</si>
  <si>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</si>
  <si>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</si>
  <si>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</si>
  <si>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</si>
  <si>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</si>
  <si>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</si>
  <si>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</si>
  <si>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</si>
  <si>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</si>
  <si>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</si>
  <si>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</si>
  <si>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</si>
  <si>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</si>
  <si>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</si>
  <si>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</si>
  <si>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</si>
  <si>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</si>
  <si>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</si>
  <si>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</si>
  <si>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</si>
  <si>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</si>
  <si>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</si>
  <si>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</si>
  <si>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</si>
  <si>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</si>
  <si>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</si>
  <si>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</si>
  <si>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</si>
  <si>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</si>
  <si>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</si>
  <si>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</si>
  <si>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</si>
  <si>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</si>
  <si>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</si>
  <si>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</si>
  <si>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</si>
  <si>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</si>
  <si>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</si>
  <si>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</si>
  <si>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</si>
  <si>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</si>
  <si>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</si>
  <si>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</si>
  <si>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</si>
  <si>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</si>
  <si>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</si>
  <si>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</si>
  <si>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</si>
  <si>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</si>
  <si>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</si>
  <si>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</si>
  <si>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</si>
  <si>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</si>
  <si>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</si>
  <si>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</si>
  <si>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</si>
  <si>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</si>
  <si>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</si>
  <si>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</si>
  <si>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</si>
  <si>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</si>
  <si>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</si>
  <si>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</si>
  <si>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</si>
  <si>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</si>
  <si>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</si>
  <si>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</si>
  <si>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</si>
  <si>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</si>
  <si>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</si>
  <si>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</si>
  <si>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</si>
  <si>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</si>
  <si>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</si>
  <si>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</si>
  <si>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</si>
  <si>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</si>
  <si>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</si>
  <si>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</si>
  <si>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</si>
  <si>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</si>
  <si>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</si>
  <si>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</si>
  <si>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</si>
  <si>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</si>
  <si>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</si>
  <si>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</si>
  <si>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</si>
  <si>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</si>
  <si>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</si>
  <si>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</si>
  <si>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</si>
  <si>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</si>
  <si>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</si>
  <si>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</si>
  <si>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</si>
  <si>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</si>
  <si>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</si>
  <si>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</si>
  <si>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</si>
  <si>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</si>
  <si>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</si>
  <si>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</si>
  <si>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</si>
  <si>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</si>
  <si>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</si>
  <si>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</si>
  <si>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</si>
  <si>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</si>
  <si>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</si>
  <si>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</si>
  <si>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</si>
  <si>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</si>
  <si>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</si>
  <si>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</si>
  <si>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</si>
  <si>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</si>
  <si>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</si>
  <si>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</si>
  <si>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</si>
  <si>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</si>
  <si>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</si>
  <si>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</si>
  <si>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</si>
  <si>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</si>
  <si>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</si>
  <si>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</si>
  <si>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</si>
  <si>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</si>
  <si>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</si>
  <si>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</si>
  <si>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</si>
  <si>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</si>
  <si>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</si>
  <si>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</si>
  <si>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</si>
  <si>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</si>
  <si>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</si>
  <si>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</si>
  <si>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</si>
  <si>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</si>
  <si>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</si>
  <si>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</si>
  <si>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</si>
  <si>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</si>
  <si>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</si>
  <si>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</si>
  <si>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</si>
  <si>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</si>
  <si>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</si>
  <si>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</si>
  <si>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</si>
  <si>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</si>
  <si>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</si>
  <si>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</si>
  <si>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</si>
  <si>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</si>
  <si>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</si>
  <si>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</si>
  <si>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</si>
  <si>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</si>
  <si>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</si>
  <si>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</si>
  <si>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</si>
  <si>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</si>
  <si>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</si>
  <si>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</si>
  <si>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</si>
  <si>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</si>
  <si>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</si>
  <si>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</si>
  <si>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</si>
  <si>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</si>
  <si>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</si>
  <si>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</si>
  <si>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</si>
  <si>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</si>
  <si>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</si>
  <si>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</si>
  <si>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</si>
  <si>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</si>
  <si>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</si>
  <si>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</si>
  <si>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</si>
  <si>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</si>
  <si>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</si>
  <si>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</si>
  <si>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</si>
  <si>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</si>
  <si>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</si>
  <si>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</si>
  <si>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</si>
  <si>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</si>
  <si>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</si>
  <si>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</si>
  <si>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</si>
  <si>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</si>
  <si>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</si>
  <si>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</si>
  <si>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</si>
  <si>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</si>
  <si>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</si>
  <si>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</si>
  <si>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</si>
  <si>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</si>
  <si>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</si>
  <si>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</si>
  <si>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</si>
  <si>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</si>
  <si>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</si>
  <si>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</si>
  <si>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</si>
  <si>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</si>
  <si>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</si>
  <si>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</si>
  <si>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</si>
  <si>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</si>
  <si>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</si>
  <si>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</si>
  <si>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</si>
  <si>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</si>
  <si>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</si>
  <si>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</si>
  <si>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</si>
  <si>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</si>
  <si>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</si>
  <si>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</si>
  <si>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</si>
  <si>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</si>
  <si>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</si>
  <si>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</si>
  <si>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</si>
  <si>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</si>
  <si>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</si>
  <si>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</si>
  <si>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</si>
  <si>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</si>
  <si>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</si>
  <si>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</si>
  <si>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</si>
  <si>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</si>
  <si>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</si>
  <si>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</si>
  <si>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</si>
  <si>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</si>
  <si>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</si>
  <si>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</si>
  <si>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</si>
  <si>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</si>
  <si>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</si>
  <si>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</si>
  <si>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</si>
  <si>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</si>
  <si>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</si>
  <si>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</si>
  <si>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</si>
  <si>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</si>
  <si>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</si>
  <si>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</si>
  <si>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</si>
  <si>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</si>
  <si>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</si>
  <si>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</si>
  <si>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</si>
  <si>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</si>
  <si>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</si>
  <si>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</si>
  <si>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</si>
  <si>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</si>
  <si>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</si>
  <si>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</si>
  <si>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</si>
  <si>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</si>
  <si>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</si>
  <si>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</si>
  <si>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</si>
  <si>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</si>
  <si>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</si>
  <si>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</si>
  <si>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</si>
  <si>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</si>
  <si>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</si>
  <si>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</si>
  <si>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</si>
  <si>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</si>
  <si>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</si>
  <si>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</si>
  <si>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</si>
  <si>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</si>
  <si>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</si>
  <si>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</si>
  <si>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</si>
  <si>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</si>
  <si>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</si>
  <si>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</si>
  <si>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</si>
  <si>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</si>
  <si>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</si>
  <si>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</si>
  <si>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</si>
  <si>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</si>
  <si>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</si>
  <si>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</si>
  <si>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</si>
  <si>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</si>
  <si>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</si>
  <si>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</si>
  <si>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</si>
  <si>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</si>
  <si>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</si>
  <si>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</si>
  <si>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</si>
  <si>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</si>
  <si>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</si>
  <si>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</si>
  <si>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</si>
  <si>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</si>
  <si>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</si>
  <si>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</si>
  <si>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</si>
  <si>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</si>
  <si>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</si>
  <si>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</si>
  <si>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</si>
  <si>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</si>
  <si>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</si>
  <si>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</si>
  <si>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</si>
  <si>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</si>
  <si>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</si>
  <si>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</si>
  <si>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</si>
  <si>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</si>
  <si>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</si>
  <si>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</si>
  <si>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</si>
  <si>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</si>
  <si>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</si>
  <si>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</si>
  <si>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</si>
  <si>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</si>
  <si>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</si>
  <si>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</si>
  <si>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</si>
  <si>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</si>
  <si>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</si>
  <si>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</si>
  <si>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</si>
  <si>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</si>
  <si>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</si>
  <si>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</si>
  <si>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</si>
  <si>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</si>
  <si>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</si>
  <si>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</si>
  <si>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</si>
  <si>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</si>
  <si>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</si>
  <si>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</si>
  <si>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</si>
  <si>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</si>
  <si>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</si>
  <si>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</si>
  <si>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</si>
  <si>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</si>
  <si>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</si>
  <si>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</si>
  <si>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</si>
  <si>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</si>
  <si>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</si>
  <si>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</si>
  <si>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</si>
  <si>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</si>
  <si>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</si>
  <si>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</si>
  <si>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</si>
  <si>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</si>
  <si>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</si>
  <si>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</si>
  <si>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</si>
  <si>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</si>
  <si>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</si>
  <si>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</si>
  <si>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</si>
  <si>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</si>
  <si>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</si>
  <si>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</si>
  <si>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</si>
  <si>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</si>
  <si>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</si>
  <si>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</si>
  <si>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</si>
  <si>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</si>
  <si>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</si>
  <si>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</si>
  <si>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</si>
  <si>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</si>
  <si>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</si>
  <si>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</si>
  <si>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</si>
  <si>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</si>
  <si>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</si>
  <si>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</si>
  <si>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</si>
  <si>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</si>
  <si>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</si>
  <si>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</si>
  <si>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</si>
  <si>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</si>
  <si>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</si>
  <si>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</si>
  <si>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</si>
  <si>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</si>
  <si>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</si>
  <si>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</si>
  <si>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</si>
  <si>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</si>
  <si>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</si>
  <si>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</si>
  <si>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</si>
  <si>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</si>
  <si>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</si>
  <si>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</si>
  <si>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</si>
  <si>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</si>
  <si>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</si>
  <si>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</si>
  <si>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</si>
  <si>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</si>
  <si>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</si>
  <si>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</si>
  <si>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</si>
  <si>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</si>
  <si>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</si>
  <si>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</si>
  <si>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</si>
  <si>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</si>
  <si>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</si>
  <si>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</si>
  <si>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</si>
  <si>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</si>
  <si>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</si>
  <si>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</si>
  <si>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</si>
  <si>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</si>
  <si>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</si>
  <si>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</si>
  <si>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</si>
  <si>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</si>
  <si>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</si>
  <si>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</si>
  <si>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</si>
  <si>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</si>
  <si>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</si>
  <si>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</si>
  <si>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</si>
  <si>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</si>
  <si>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</si>
  <si>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</si>
  <si>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</si>
  <si>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</si>
  <si>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</si>
  <si>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</si>
  <si>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</si>
  <si>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</si>
  <si>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</si>
  <si>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</si>
  <si>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</si>
  <si>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</si>
  <si>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</si>
  <si>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</si>
  <si>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</si>
  <si>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</si>
  <si>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</si>
  <si>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</si>
  <si>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</si>
  <si>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</si>
  <si>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</si>
  <si>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</si>
  <si>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</si>
  <si>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</si>
  <si>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</si>
  <si>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</si>
  <si>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</si>
  <si>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</si>
  <si>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</si>
  <si>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</si>
  <si>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</si>
  <si>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</si>
  <si>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</si>
  <si>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</si>
  <si>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</si>
  <si>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</si>
  <si>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</si>
  <si>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</si>
  <si>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</si>
  <si>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</si>
  <si>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</si>
  <si>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</si>
  <si>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</si>
  <si>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</si>
  <si>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</si>
  <si>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</si>
  <si>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</si>
  <si>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</si>
  <si>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</si>
  <si>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</si>
  <si>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</si>
  <si>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</si>
  <si>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</si>
  <si>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</si>
  <si>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</si>
  <si>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</si>
  <si>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</si>
  <si>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</si>
  <si>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</si>
  <si>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</si>
  <si>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</si>
  <si>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</si>
  <si>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</si>
  <si>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</si>
  <si>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</si>
  <si>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</si>
  <si>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</si>
  <si>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</si>
  <si>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</si>
  <si>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</si>
  <si>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</si>
  <si>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</si>
  <si>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</si>
  <si>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</si>
  <si>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</si>
  <si>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</si>
  <si>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</si>
  <si>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</si>
  <si>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</si>
  <si>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</si>
  <si>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</si>
  <si>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</si>
  <si>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</si>
  <si>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</si>
  <si>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</si>
  <si>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</si>
  <si>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</si>
  <si>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</si>
  <si>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</si>
  <si>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</si>
  <si>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</si>
  <si>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</si>
  <si>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</si>
  <si>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</si>
  <si>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</si>
  <si>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</si>
  <si>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</si>
  <si>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</si>
  <si>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</si>
  <si>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</si>
  <si>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</si>
  <si>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</si>
  <si>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</si>
  <si>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</si>
  <si>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</si>
  <si>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</si>
  <si>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</si>
  <si>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</si>
  <si>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</si>
  <si>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</si>
  <si>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</si>
  <si>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</si>
  <si>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</si>
  <si>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</si>
  <si>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</si>
  <si>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</si>
  <si>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</si>
  <si>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</si>
  <si>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</si>
  <si>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</si>
  <si>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</si>
  <si>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</si>
  <si>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</si>
  <si>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</si>
  <si>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</si>
  <si>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</si>
  <si>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</si>
  <si>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</si>
  <si>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</si>
  <si>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</si>
  <si>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</si>
  <si>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</si>
  <si>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</si>
  <si>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</si>
  <si>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</si>
  <si>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</si>
  <si>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</si>
  <si>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</si>
  <si>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</si>
  <si>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</si>
  <si>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</si>
  <si>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</si>
  <si>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</si>
  <si>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</si>
  <si>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</si>
  <si>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</si>
  <si>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</si>
  <si>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</si>
  <si>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</si>
  <si>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</si>
  <si>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</si>
  <si>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</si>
  <si>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</si>
  <si>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</si>
  <si>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</si>
  <si>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</si>
  <si>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</si>
  <si>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</si>
  <si>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</si>
  <si>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</si>
  <si>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</si>
  <si>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</si>
  <si>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</si>
  <si>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</si>
  <si>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</si>
  <si>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</si>
  <si>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</si>
  <si>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</si>
  <si>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</si>
  <si>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</si>
  <si>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</si>
  <si>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</si>
  <si>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</si>
  <si>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</si>
  <si>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</si>
  <si>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</si>
  <si>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</si>
  <si>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</si>
  <si>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</si>
  <si>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</si>
  <si>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</si>
  <si>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</si>
  <si>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</si>
  <si>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</si>
  <si>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</si>
  <si>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</si>
  <si>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</si>
  <si>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</si>
  <si>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</si>
  <si>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</si>
  <si>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</si>
  <si>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</si>
  <si>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</si>
  <si>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</si>
  <si>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</si>
  <si>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</si>
  <si>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</si>
  <si>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</si>
  <si>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</si>
  <si>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</si>
  <si>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</si>
  <si>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</si>
  <si>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</si>
  <si>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</si>
  <si>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</si>
  <si>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</si>
  <si>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</si>
  <si>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</si>
  <si>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</si>
  <si>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</si>
  <si>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</si>
  <si>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</si>
  <si>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</si>
  <si>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</si>
  <si>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</si>
  <si>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</si>
  <si>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</si>
  <si>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</si>
  <si>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</si>
  <si>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</si>
  <si>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</si>
  <si>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</si>
  <si>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</si>
  <si>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</si>
  <si>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</si>
  <si>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</si>
  <si>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</si>
  <si>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</si>
  <si>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</si>
  <si>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</si>
  <si>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</si>
  <si>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</si>
  <si>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</si>
  <si>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</si>
  <si>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</si>
  <si>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</si>
  <si>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</si>
  <si>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</si>
  <si>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</si>
  <si>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</si>
  <si>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</si>
  <si>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</si>
  <si>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</si>
  <si>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</si>
  <si>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</si>
  <si>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</si>
  <si>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</si>
  <si>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</si>
  <si>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</si>
  <si>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</si>
  <si>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</si>
  <si>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</si>
  <si>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</si>
  <si>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</si>
  <si>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</si>
  <si>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</si>
  <si>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</si>
  <si>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</si>
  <si>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</si>
  <si>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</si>
  <si>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</si>
  <si>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</si>
  <si>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</si>
  <si>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</si>
  <si>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</si>
  <si>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</si>
  <si>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</si>
  <si>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</si>
  <si>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</si>
  <si>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</si>
  <si>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</si>
  <si>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</si>
  <si>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</si>
  <si>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</si>
  <si>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</si>
  <si>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</si>
  <si>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</si>
  <si>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</si>
  <si>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</si>
  <si>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</si>
  <si>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</si>
  <si>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</si>
  <si>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</si>
  <si>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</si>
  <si>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</si>
  <si>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</si>
  <si>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</si>
  <si>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</si>
  <si>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</si>
  <si>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</si>
  <si>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</si>
  <si>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</si>
  <si>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</si>
  <si>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</si>
  <si>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</si>
  <si>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</si>
  <si>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</si>
  <si>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</si>
  <si>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</si>
  <si>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</si>
  <si>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</si>
  <si>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</si>
  <si>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</si>
  <si>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</si>
  <si>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</si>
  <si>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</si>
  <si>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</si>
  <si>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</si>
  <si>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</si>
  <si>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</si>
  <si>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</si>
  <si>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</si>
  <si>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</si>
  <si>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</si>
  <si>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</si>
  <si>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</si>
  <si>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</si>
  <si>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</si>
  <si>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</si>
  <si>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</si>
  <si>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</si>
  <si>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</si>
  <si>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</si>
  <si>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</si>
  <si>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</si>
  <si>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</si>
  <si>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</si>
  <si>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</si>
  <si>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</si>
  <si>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</si>
  <si>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</si>
  <si>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</si>
  <si>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</si>
  <si>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</si>
  <si>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</si>
  <si>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</si>
  <si>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</si>
  <si>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</si>
  <si>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</si>
  <si>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</si>
  <si>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</si>
  <si>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</si>
  <si>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</si>
  <si>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</si>
  <si>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</si>
  <si>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</si>
  <si>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</si>
  <si>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</si>
  <si>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</si>
  <si>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</si>
  <si>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</si>
  <si>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</si>
  <si>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</si>
  <si>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</si>
  <si>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</si>
  <si>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</si>
  <si>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</si>
  <si>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</si>
  <si>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</si>
  <si>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</si>
  <si>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</si>
  <si>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</si>
  <si>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</si>
  <si>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</si>
  <si>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</si>
  <si>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</si>
  <si>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</si>
  <si>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</si>
  <si>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</si>
  <si>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</si>
  <si>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</si>
  <si>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</si>
  <si>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</si>
  <si>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</si>
  <si>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</si>
  <si>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</si>
  <si>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</si>
  <si>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</si>
  <si>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</si>
  <si>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</si>
  <si>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</si>
  <si>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</si>
  <si>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</si>
  <si>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</si>
  <si>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</si>
  <si>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</si>
  <si>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</si>
  <si>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</si>
  <si>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</si>
  <si>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</si>
  <si>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</si>
  <si>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</si>
  <si>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</si>
  <si>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</si>
  <si>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</si>
  <si>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</si>
  <si>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</si>
  <si>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</si>
  <si>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</si>
  <si>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</si>
  <si>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</si>
  <si>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</si>
  <si>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</si>
  <si>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</si>
  <si>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</si>
  <si>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</si>
  <si>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</si>
  <si>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</si>
  <si>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</si>
  <si>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</si>
  <si>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</si>
  <si>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</si>
  <si>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</si>
  <si>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</si>
  <si>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</si>
  <si>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</si>
  <si>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</si>
  <si>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</si>
  <si>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</si>
  <si>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</si>
  <si>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</si>
  <si>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</si>
  <si>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</si>
  <si>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</si>
  <si>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</si>
  <si>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</si>
  <si>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</si>
  <si>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</si>
  <si>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</si>
  <si>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</si>
  <si>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</si>
  <si>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</si>
  <si>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</si>
  <si>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</si>
  <si>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</si>
  <si>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</si>
  <si>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</si>
  <si>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</si>
  <si>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</si>
  <si>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</si>
  <si>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</si>
  <si>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</si>
  <si>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</si>
  <si>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</si>
  <si>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</si>
  <si>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</si>
  <si>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</si>
  <si>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</si>
  <si>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</si>
  <si>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</si>
  <si>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</si>
  <si>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</si>
  <si>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</si>
  <si>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</si>
  <si>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</si>
  <si>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</si>
  <si>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</si>
  <si>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</si>
  <si>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</si>
  <si>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</si>
  <si>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</si>
  <si>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</si>
  <si>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</si>
  <si>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</si>
  <si>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</si>
  <si>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</si>
  <si>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</si>
  <si>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</si>
  <si>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</si>
  <si>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</si>
  <si>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</si>
  <si>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</si>
  <si>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</si>
  <si>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</si>
  <si>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</si>
  <si>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</si>
  <si>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</si>
  <si>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</si>
  <si>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</si>
  <si>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</si>
  <si>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</si>
  <si>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</si>
  <si>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</si>
  <si>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</si>
  <si>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</si>
  <si>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</si>
  <si>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</si>
  <si>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</si>
  <si>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</si>
  <si>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</si>
  <si>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</si>
  <si>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</si>
  <si>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</si>
  <si>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</si>
  <si>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</si>
  <si>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</si>
  <si>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</si>
  <si>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</si>
  <si>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</si>
  <si>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</si>
  <si>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</si>
  <si>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</si>
  <si>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</si>
  <si>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</si>
  <si>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</si>
  <si>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</si>
  <si>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</si>
  <si>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</si>
  <si>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</si>
  <si>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</si>
  <si>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</si>
  <si>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</si>
  <si>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</si>
  <si>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</si>
  <si>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</si>
  <si>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</si>
  <si>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</si>
  <si>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</si>
  <si>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</si>
  <si>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</si>
  <si>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</si>
  <si>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</si>
  <si>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</si>
  <si>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</si>
  <si>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</si>
  <si>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</si>
  <si>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</si>
  <si>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</si>
  <si>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</si>
  <si>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</si>
  <si>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</si>
  <si>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</si>
  <si>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</si>
  <si>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</si>
  <si>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</si>
  <si>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</si>
  <si>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</si>
  <si>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</si>
  <si>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</si>
  <si>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</si>
  <si>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</si>
  <si>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</si>
  <si>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</si>
  <si>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</si>
  <si>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</si>
  <si>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</si>
  <si>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</si>
  <si>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</si>
  <si>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</si>
  <si>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</si>
  <si>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</si>
  <si>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</si>
  <si>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</si>
  <si>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</si>
  <si>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</si>
  <si>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</si>
  <si>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</si>
  <si>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</si>
  <si>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</si>
  <si>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</si>
  <si>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</si>
  <si>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</si>
  <si>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</si>
  <si>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</si>
  <si>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</si>
  <si>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</si>
  <si>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</si>
  <si>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</si>
  <si>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</si>
  <si>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</si>
  <si>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</si>
  <si>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</si>
  <si>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</si>
  <si>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</si>
  <si>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</si>
  <si>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</si>
  <si>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</si>
  <si>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</si>
  <si>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</si>
  <si>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</si>
  <si>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</si>
  <si>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</si>
  <si>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</si>
  <si>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</si>
  <si>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</si>
  <si>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</si>
  <si>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</si>
  <si>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</si>
  <si>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</si>
  <si>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</si>
  <si>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</si>
  <si>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</si>
  <si>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</si>
  <si>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</si>
  <si>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</si>
  <si>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</si>
  <si>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</si>
  <si>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</si>
  <si>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</si>
  <si>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</si>
  <si>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</si>
  <si>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</si>
  <si>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</si>
  <si>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</si>
  <si>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</si>
  <si>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</si>
  <si>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</si>
  <si>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</si>
  <si>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</si>
  <si>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</si>
  <si>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</si>
  <si>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</si>
  <si>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</si>
  <si>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</si>
  <si>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</si>
  <si>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</si>
  <si>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</si>
  <si>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</si>
  <si>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</si>
  <si>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</si>
  <si>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</si>
  <si>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</si>
  <si>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</si>
  <si>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</si>
  <si>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</si>
  <si>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</si>
  <si>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</si>
  <si>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</si>
  <si>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</si>
  <si>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</si>
  <si>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</si>
  <si>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</si>
  <si>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</si>
  <si>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</si>
  <si>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</si>
  <si>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</si>
  <si>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</si>
  <si>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</si>
  <si>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</si>
  <si>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</si>
  <si>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</si>
  <si>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</si>
  <si>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</si>
  <si>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</si>
  <si>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</si>
  <si>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</si>
  <si>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</si>
  <si>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</si>
  <si>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</si>
  <si>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</si>
  <si>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</si>
  <si>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</si>
  <si>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</si>
  <si>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</si>
  <si>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</si>
  <si>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</si>
  <si>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</si>
  <si>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</si>
  <si>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</si>
  <si>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</si>
  <si>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</si>
  <si>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</si>
  <si>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</si>
  <si>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</si>
  <si>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</si>
  <si>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</si>
  <si>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</si>
  <si>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</si>
  <si>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</si>
  <si>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</si>
  <si>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</si>
  <si>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</si>
  <si>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</si>
  <si>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</si>
  <si>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</si>
  <si>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</si>
  <si>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</si>
  <si>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</si>
  <si>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</si>
  <si>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</si>
  <si>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</si>
  <si>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</si>
  <si>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</si>
  <si>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</si>
  <si>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</si>
  <si>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</si>
  <si>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</si>
  <si>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</si>
  <si>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</si>
  <si>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</si>
  <si>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</si>
  <si>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</si>
  <si>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</si>
  <si>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</si>
  <si>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</si>
  <si>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</si>
  <si>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</si>
  <si>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</si>
  <si>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</si>
  <si>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</si>
  <si>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</si>
  <si>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</si>
  <si>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</si>
  <si>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</si>
  <si>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</si>
  <si>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</si>
  <si>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</si>
  <si>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</si>
  <si>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</si>
  <si>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</si>
  <si>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</si>
  <si>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</si>
  <si>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</si>
  <si>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</si>
  <si>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</si>
  <si>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</si>
  <si>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</si>
  <si>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</si>
  <si>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</si>
  <si>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</si>
  <si>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</si>
  <si>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</si>
  <si>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</si>
  <si>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</si>
  <si>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</si>
  <si>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</si>
  <si>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</si>
  <si>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</si>
  <si>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</si>
  <si>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</si>
  <si>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</si>
  <si>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</si>
  <si>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</si>
  <si>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</si>
  <si>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</si>
  <si>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</si>
  <si>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</si>
  <si>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</si>
  <si>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</si>
  <si>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</si>
  <si>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</si>
  <si>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</si>
  <si>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</si>
  <si>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</si>
  <si>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</si>
  <si>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</si>
  <si>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</si>
  <si>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</si>
  <si>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</si>
  <si>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</si>
  <si>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</si>
  <si>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</si>
  <si>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</si>
  <si>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</si>
  <si>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</si>
  <si>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</si>
  <si>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</si>
  <si>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</si>
  <si>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</si>
  <si>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</si>
  <si>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</si>
  <si>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</si>
  <si>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</si>
  <si>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</si>
  <si>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</si>
  <si>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</si>
  <si>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</si>
  <si>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</si>
  <si>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</si>
  <si>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</si>
  <si>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</si>
  <si>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</si>
  <si>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</si>
  <si>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</si>
  <si>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</si>
  <si>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</si>
  <si>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</si>
  <si>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</si>
  <si>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</si>
  <si>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</si>
  <si>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</si>
  <si>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</si>
  <si>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</si>
  <si>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</si>
  <si>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</si>
  <si>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</si>
  <si>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</si>
  <si>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</si>
  <si>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</si>
  <si>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</si>
  <si>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</si>
  <si>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</si>
  <si>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</si>
  <si>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</si>
  <si>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</si>
  <si>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</si>
  <si>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</si>
  <si>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</si>
  <si>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</si>
  <si>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</si>
  <si>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</si>
  <si>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</si>
  <si>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</si>
  <si>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</si>
  <si>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</si>
  <si>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</si>
  <si>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</si>
  <si>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</si>
  <si>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</si>
  <si>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</si>
  <si>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</si>
  <si>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</si>
  <si>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</si>
  <si>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</si>
  <si>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</si>
  <si>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</si>
  <si>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</si>
  <si>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</si>
  <si>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</si>
  <si>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</si>
  <si>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</si>
  <si>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</si>
  <si>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</si>
  <si>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</si>
  <si>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</si>
  <si>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</si>
  <si>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</si>
  <si>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</si>
  <si>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</si>
  <si>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</si>
  <si>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</si>
  <si>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</si>
  <si>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</si>
  <si>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</si>
  <si>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</si>
  <si>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</si>
  <si>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</si>
  <si>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</si>
  <si>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</si>
  <si>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</si>
  <si>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</si>
  <si>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</si>
  <si>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</si>
  <si>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</si>
  <si>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</si>
  <si>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</si>
  <si>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</si>
  <si>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</si>
  <si>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</si>
  <si>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</si>
  <si>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</si>
  <si>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</si>
  <si>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</si>
  <si>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</si>
  <si>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</si>
  <si>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</si>
  <si>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</si>
  <si>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</si>
  <si>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</si>
  <si>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</si>
  <si>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</si>
  <si>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</si>
  <si>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</si>
  <si>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</si>
  <si>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</si>
  <si>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</si>
  <si>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</si>
  <si>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</si>
  <si>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</si>
  <si>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</si>
  <si>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</si>
  <si>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</si>
  <si>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</si>
  <si>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</si>
  <si>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</si>
  <si>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</si>
  <si>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</si>
  <si>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</si>
  <si>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</si>
  <si>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</si>
  <si>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</si>
  <si>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</si>
  <si>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</si>
  <si>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</si>
  <si>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</si>
  <si>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</si>
  <si>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</si>
  <si>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</si>
  <si>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</si>
  <si>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</si>
  <si>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</si>
  <si>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</si>
  <si>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</si>
  <si>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</si>
  <si>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</si>
  <si>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</si>
  <si>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</si>
  <si>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</si>
  <si>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</si>
  <si>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</si>
  <si>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</si>
  <si>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</si>
  <si>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</si>
  <si>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</si>
  <si>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</si>
  <si>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</si>
  <si>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</si>
  <si>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</si>
  <si>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</si>
  <si>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</si>
  <si>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</si>
  <si>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</si>
  <si>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</si>
  <si>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</si>
  <si>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</si>
  <si>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</si>
  <si>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</si>
  <si>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</si>
  <si>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</si>
  <si>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</si>
  <si>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</si>
  <si>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</si>
  <si>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</si>
  <si>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</si>
  <si>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</si>
  <si>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</si>
  <si>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</si>
  <si>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</si>
  <si>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</si>
  <si>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</si>
  <si>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</si>
  <si>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</si>
  <si>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</si>
  <si>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</si>
  <si>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</si>
  <si>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</si>
  <si>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</si>
  <si>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</si>
  <si>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</si>
  <si>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</si>
  <si>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</si>
  <si>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</si>
  <si>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</si>
  <si>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</si>
  <si>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</si>
  <si>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</si>
  <si>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</si>
  <si>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</si>
  <si>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</si>
  <si>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</si>
  <si>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</si>
  <si>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</si>
  <si>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</si>
  <si>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</si>
  <si>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</si>
  <si>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</si>
  <si>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</si>
  <si>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</si>
  <si>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</si>
  <si>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</si>
  <si>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</si>
  <si>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</si>
  <si>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</si>
  <si>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</si>
  <si>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</si>
  <si>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</si>
  <si>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</si>
  <si>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</si>
  <si>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</si>
  <si>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</si>
  <si>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</si>
  <si>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</si>
  <si>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</si>
  <si>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</si>
  <si>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</si>
  <si>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</si>
  <si>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</si>
  <si>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</si>
  <si>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</si>
  <si>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</si>
  <si>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</si>
  <si>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</si>
  <si>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</si>
  <si>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</si>
  <si>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</si>
  <si>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</si>
  <si>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</si>
  <si>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</si>
  <si>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</si>
  <si>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</si>
  <si>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</si>
  <si>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</si>
  <si>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</si>
  <si>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</si>
  <si>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</si>
  <si>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</si>
  <si>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</si>
  <si>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</si>
  <si>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</si>
  <si>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</si>
  <si>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</si>
  <si>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</si>
  <si>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</si>
  <si>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</si>
  <si>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</si>
  <si>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</si>
  <si>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</si>
  <si>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</si>
  <si>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</si>
  <si>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</si>
  <si>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</si>
  <si>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</si>
  <si>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</si>
  <si>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</si>
  <si>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</si>
  <si>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</si>
  <si>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</si>
  <si>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</si>
  <si>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</si>
  <si>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</si>
  <si>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</si>
  <si>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</si>
  <si>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</si>
  <si>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</si>
  <si>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</si>
  <si>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</si>
  <si>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</si>
  <si>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</si>
  <si>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</si>
  <si>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</si>
  <si>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</si>
  <si>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</si>
  <si>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</si>
  <si>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</si>
  <si>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</si>
  <si>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</si>
  <si>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</si>
  <si>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</si>
  <si>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</si>
  <si>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</si>
  <si>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</si>
  <si>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</si>
  <si>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</si>
  <si>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</si>
  <si>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</si>
  <si>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</si>
  <si>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</si>
  <si>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</si>
  <si>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</si>
  <si>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</si>
  <si>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</si>
  <si>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</si>
  <si>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</si>
  <si>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</si>
  <si>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</si>
  <si>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</si>
  <si>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</si>
  <si>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</si>
  <si>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</si>
  <si>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</si>
  <si>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</si>
  <si>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</si>
  <si>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</si>
  <si>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</si>
  <si>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</si>
  <si>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</si>
  <si>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</si>
  <si>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</si>
  <si>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</si>
  <si>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</si>
  <si>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</si>
  <si>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</si>
  <si>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</si>
  <si>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</si>
  <si>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</si>
  <si>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</si>
  <si>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</si>
  <si>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</si>
  <si>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</si>
  <si>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</si>
  <si>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</si>
  <si>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</si>
  <si>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</si>
  <si>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</si>
  <si>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</si>
  <si>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</si>
  <si>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</si>
  <si>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</si>
  <si>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</si>
  <si>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</si>
  <si>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</si>
  <si>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</si>
  <si>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</si>
  <si>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</si>
  <si>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</si>
  <si>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</si>
  <si>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</si>
  <si>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</si>
  <si>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</si>
  <si>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</si>
  <si>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</si>
  <si>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</si>
  <si>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</si>
  <si>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</si>
  <si>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</si>
  <si>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</si>
  <si>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</si>
  <si>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</si>
  <si>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</si>
  <si>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</si>
  <si>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</si>
  <si>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</si>
  <si>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</si>
  <si>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</si>
  <si>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</si>
  <si>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</si>
  <si>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</si>
  <si>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</si>
  <si>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</si>
  <si>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</si>
  <si>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</si>
  <si>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</si>
  <si>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</si>
  <si>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</si>
  <si>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</si>
  <si>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</si>
  <si>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</si>
  <si>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</si>
  <si>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</si>
  <si>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</si>
  <si>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</si>
  <si>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</si>
  <si>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</si>
  <si>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</si>
  <si>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</si>
  <si>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</si>
  <si>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</si>
  <si>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</si>
  <si>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</si>
  <si>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</si>
  <si>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</si>
  <si>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</si>
  <si>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</si>
  <si>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</si>
  <si>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</si>
  <si>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</si>
  <si>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</si>
  <si>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</si>
  <si>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</si>
  <si>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</si>
  <si>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</si>
  <si>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</si>
  <si>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</si>
  <si>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</si>
  <si>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</si>
  <si>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</si>
  <si>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</si>
  <si>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</si>
  <si>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</si>
  <si>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</si>
  <si>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</si>
  <si>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</si>
  <si>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</si>
  <si>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</si>
  <si>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</si>
  <si>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</si>
  <si>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</si>
  <si>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</si>
  <si>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</si>
  <si>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</si>
  <si>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</si>
  <si>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</si>
  <si>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</si>
  <si>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</si>
  <si>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</si>
  <si>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</si>
  <si>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</si>
  <si>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</si>
  <si>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</si>
  <si>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</si>
  <si>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</si>
  <si>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</si>
  <si>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</si>
  <si>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</si>
  <si>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</si>
  <si>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</si>
  <si>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</si>
  <si>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</si>
  <si>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</si>
  <si>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</si>
  <si>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</si>
  <si>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</si>
  <si>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</si>
  <si>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</si>
  <si>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</si>
  <si>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</si>
  <si>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</si>
  <si>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</si>
  <si>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</si>
  <si>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</si>
  <si>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</si>
  <si>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</si>
  <si>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</si>
  <si>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</si>
  <si>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</si>
  <si>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</si>
  <si>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</si>
  <si>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</si>
  <si>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</si>
  <si>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</si>
  <si>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</si>
  <si>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</si>
  <si>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</si>
  <si>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</si>
  <si>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</si>
  <si>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</si>
  <si>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</si>
  <si>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</si>
  <si>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</si>
  <si>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</si>
  <si>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</si>
  <si>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</si>
  <si>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</si>
  <si>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</si>
  <si>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</si>
  <si>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</si>
  <si>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</si>
  <si>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</si>
  <si>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</si>
  <si>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</si>
  <si>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</si>
  <si>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</si>
  <si>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</si>
  <si>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</si>
  <si>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</si>
  <si>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</si>
  <si>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</si>
  <si>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</si>
  <si>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</si>
  <si>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</si>
  <si>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</si>
  <si>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</si>
  <si>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</si>
  <si>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</si>
  <si>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</si>
  <si>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</si>
  <si>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</si>
  <si>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</si>
  <si>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</si>
  <si>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</si>
  <si>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</si>
  <si>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</si>
  <si>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</si>
  <si>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</si>
  <si>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</si>
  <si>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</si>
  <si>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</si>
  <si>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</si>
  <si>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</si>
  <si>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</si>
  <si>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</si>
  <si>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</si>
  <si>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</si>
  <si>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</si>
  <si>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</si>
  <si>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</si>
  <si>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</si>
  <si>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</si>
  <si>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</si>
  <si>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</si>
  <si>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</si>
  <si>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</si>
  <si>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</si>
  <si>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</si>
  <si>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</si>
  <si>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</si>
  <si>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</si>
  <si>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</si>
  <si>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</si>
  <si>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</si>
  <si>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</si>
  <si>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</si>
  <si>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</si>
  <si>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</si>
  <si>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</si>
  <si>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</si>
  <si>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</si>
  <si>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</si>
  <si>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</si>
  <si>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</si>
  <si>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</si>
  <si>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</si>
  <si>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</si>
  <si>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</si>
  <si>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</si>
  <si>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</si>
  <si>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</si>
  <si>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</si>
  <si>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</si>
  <si>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</si>
  <si>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</si>
  <si>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</si>
  <si>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</si>
  <si>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</si>
  <si>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</si>
  <si>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</si>
  <si>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</si>
  <si>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</si>
  <si>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</si>
  <si>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</si>
  <si>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</si>
  <si>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</si>
  <si>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</si>
  <si>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</si>
  <si>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</si>
  <si>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</si>
  <si>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</si>
  <si>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</si>
  <si>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</si>
  <si>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</si>
  <si>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</si>
  <si>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</si>
  <si>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</si>
  <si>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</si>
  <si>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</si>
  <si>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</si>
  <si>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</si>
  <si>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</si>
  <si>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</si>
  <si>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</si>
  <si>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</si>
  <si>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</si>
  <si>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</si>
  <si>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</si>
  <si>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</si>
  <si>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</si>
  <si>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</si>
  <si>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</si>
  <si>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</si>
  <si>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</si>
  <si>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</si>
  <si>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</si>
  <si>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</si>
  <si>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</si>
  <si>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</si>
  <si>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</si>
  <si>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</si>
  <si>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</si>
  <si>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</si>
  <si>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</si>
  <si>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</si>
  <si>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</si>
  <si>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</si>
  <si>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</si>
  <si>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</si>
  <si>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</si>
  <si>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</si>
  <si>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</si>
  <si>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</si>
  <si>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</si>
  <si>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</si>
  <si>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</si>
  <si>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</si>
  <si>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</si>
  <si>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</si>
  <si>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</si>
  <si>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</si>
  <si>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</si>
  <si>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</si>
  <si>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</si>
  <si>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</si>
  <si>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</si>
  <si>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</si>
  <si>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</si>
  <si>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</si>
  <si>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</si>
  <si>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</si>
  <si>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</si>
  <si>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</si>
  <si>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</si>
  <si>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</si>
  <si>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</si>
  <si>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</si>
  <si>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</si>
  <si>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</si>
  <si>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</si>
  <si>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</si>
  <si>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</si>
  <si>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</si>
  <si>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</si>
  <si>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</si>
  <si>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</si>
  <si>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</si>
  <si>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</si>
  <si>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</si>
  <si>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</si>
  <si>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</si>
  <si>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</si>
  <si>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</si>
  <si>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</si>
  <si>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</si>
  <si>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</si>
  <si>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</si>
  <si>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</si>
  <si>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</si>
  <si>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</si>
  <si>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</si>
  <si>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</si>
  <si>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</si>
  <si>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</si>
  <si>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</si>
  <si>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</si>
  <si>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</si>
  <si>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</si>
  <si>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</si>
  <si>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</si>
  <si>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</si>
  <si>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</si>
  <si>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</si>
  <si>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</si>
  <si>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</si>
  <si>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</si>
  <si>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</si>
  <si>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</si>
  <si>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</si>
  <si>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</si>
  <si>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</si>
  <si>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</si>
  <si>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</si>
  <si>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</si>
  <si>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</si>
  <si>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</si>
  <si>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</si>
  <si>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</si>
  <si>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</si>
  <si>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</si>
  <si>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</si>
  <si>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</si>
  <si>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</si>
  <si>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</si>
  <si>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</si>
  <si>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</si>
  <si>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</si>
  <si>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</si>
  <si>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</si>
  <si>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</si>
  <si>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</si>
  <si>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</si>
  <si>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</si>
  <si>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</si>
  <si>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</si>
  <si>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</si>
  <si>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</si>
  <si>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</si>
  <si>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</si>
  <si>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</si>
  <si>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</si>
  <si>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</si>
  <si>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</si>
  <si>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</si>
  <si>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</si>
  <si>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</si>
  <si>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</si>
  <si>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</si>
  <si>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</si>
  <si>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</si>
  <si>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</si>
  <si>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</si>
  <si>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</si>
  <si>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</si>
  <si>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</si>
  <si>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</si>
  <si>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</si>
  <si>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</si>
  <si>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</si>
  <si>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</si>
  <si>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</si>
  <si>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</si>
  <si>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</si>
  <si>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</si>
  <si>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</si>
  <si>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</si>
  <si>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</si>
  <si>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</si>
  <si>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</si>
  <si>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</si>
  <si>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</si>
  <si>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</si>
  <si>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</si>
  <si>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</si>
  <si>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</si>
  <si>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</si>
  <si>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</si>
  <si>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</si>
  <si>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</si>
  <si>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</si>
  <si>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</si>
  <si>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</si>
  <si>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</si>
  <si>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</si>
  <si>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</si>
  <si>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</si>
  <si>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</si>
  <si>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</si>
  <si>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</si>
  <si>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</si>
  <si>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</si>
  <si>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</si>
  <si>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</si>
  <si>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</si>
  <si>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</si>
  <si>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</si>
  <si>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</si>
  <si>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</si>
  <si>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</si>
  <si>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</si>
  <si>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</si>
  <si>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</si>
  <si>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</si>
  <si>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</si>
  <si>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</si>
  <si>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</si>
  <si>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</si>
  <si>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</si>
  <si>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</si>
  <si>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</si>
  <si>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</si>
  <si>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</si>
  <si>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</si>
  <si>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</si>
  <si>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</si>
  <si>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</si>
  <si>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</si>
  <si>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</si>
  <si>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</si>
  <si>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</si>
  <si>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</si>
  <si>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</si>
  <si>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</si>
  <si>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</si>
  <si>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</si>
  <si>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</si>
  <si>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</si>
  <si>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</si>
  <si>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</si>
  <si>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</si>
  <si>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</si>
  <si>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</si>
  <si>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</si>
  <si>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</si>
  <si>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</si>
  <si>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</si>
  <si>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</si>
  <si>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</si>
  <si>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</si>
  <si>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</si>
  <si>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</si>
  <si>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</si>
  <si>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</si>
  <si>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</si>
  <si>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</si>
  <si>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</si>
  <si>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</si>
  <si>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</si>
  <si>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</si>
  <si>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</si>
  <si>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</si>
  <si>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</si>
  <si>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</si>
  <si>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</si>
  <si>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</si>
  <si>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</si>
  <si>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</si>
  <si>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</si>
  <si>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</si>
  <si>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</si>
  <si>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</si>
  <si>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</si>
  <si>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</si>
  <si>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</si>
  <si>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</si>
  <si>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</si>
  <si>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</si>
  <si>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</si>
  <si>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</si>
  <si>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</si>
  <si>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</si>
  <si>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</si>
  <si>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</si>
  <si>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</si>
  <si>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</si>
  <si>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</si>
  <si>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</si>
  <si>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</si>
  <si>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</si>
  <si>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</si>
  <si>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</si>
  <si>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</si>
  <si>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</si>
  <si>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</si>
  <si>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</si>
  <si>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</si>
  <si>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</si>
  <si>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</si>
  <si>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</si>
  <si>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</si>
  <si>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</si>
  <si>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</si>
  <si>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</si>
  <si>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</si>
  <si>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</si>
  <si>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</si>
  <si>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</si>
  <si>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</si>
  <si>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</si>
  <si>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</si>
  <si>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</si>
  <si>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</si>
  <si>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</si>
  <si>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</si>
  <si>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</si>
  <si>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</si>
  <si>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</si>
  <si>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</si>
  <si>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</si>
  <si>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</si>
  <si>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</si>
  <si>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</si>
  <si>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</si>
  <si>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</si>
  <si>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</si>
  <si>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</si>
  <si>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</si>
  <si>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</si>
  <si>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</si>
  <si>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</si>
  <si>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</si>
  <si>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</si>
  <si>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</si>
  <si>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</si>
  <si>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</si>
  <si>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</si>
  <si>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</si>
  <si>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</si>
  <si>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</si>
  <si>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</si>
  <si>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</si>
  <si>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</si>
  <si>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</si>
  <si>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</si>
  <si>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</si>
  <si>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</si>
  <si>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</si>
  <si>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</si>
  <si>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</si>
  <si>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</si>
  <si>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</si>
  <si>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</si>
  <si>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</si>
  <si>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</si>
  <si>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</si>
  <si>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</si>
  <si>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</si>
  <si>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</si>
  <si>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</si>
  <si>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</si>
  <si>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</si>
  <si>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</si>
  <si>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</si>
  <si>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</si>
  <si>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</si>
  <si>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</si>
  <si>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</si>
  <si>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</si>
  <si>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</si>
  <si>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</si>
  <si>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</si>
  <si>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</si>
  <si>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</si>
  <si>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</si>
  <si>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</si>
  <si>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</si>
  <si>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</si>
  <si>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</si>
  <si>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</si>
  <si>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</si>
  <si>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</si>
  <si>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</si>
  <si>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</si>
  <si>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</si>
  <si>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</si>
  <si>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</si>
  <si>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</si>
  <si>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</si>
  <si>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</si>
  <si>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</si>
  <si>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</si>
  <si>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</si>
  <si>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</si>
  <si>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</si>
  <si>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</si>
  <si>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</si>
  <si>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</si>
  <si>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</si>
  <si>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</si>
  <si>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</si>
  <si>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</si>
  <si>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</si>
  <si>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</si>
  <si>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</si>
  <si>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</si>
  <si>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</si>
  <si>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</si>
  <si>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</si>
  <si>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</si>
  <si>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</si>
  <si>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</si>
  <si>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</si>
  <si>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</si>
  <si>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</si>
  <si>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</si>
  <si>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</si>
  <si>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</si>
  <si>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</si>
  <si>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</si>
  <si>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</si>
  <si>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</si>
  <si>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</si>
  <si>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</si>
  <si>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</si>
  <si>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</si>
  <si>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</si>
  <si>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</si>
  <si>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</si>
  <si>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</si>
  <si>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</si>
  <si>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</si>
  <si>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</si>
  <si>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</si>
  <si>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</si>
  <si>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</si>
  <si>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</si>
  <si>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</si>
  <si>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</si>
  <si>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</si>
  <si>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</si>
  <si>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</si>
  <si>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</si>
  <si>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</si>
  <si>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</si>
  <si>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</si>
  <si>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</si>
  <si>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</si>
  <si>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</si>
  <si>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</si>
  <si>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</si>
  <si>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</si>
  <si>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</si>
  <si>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</si>
  <si>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</si>
  <si>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</si>
  <si>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</si>
  <si>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</si>
  <si>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</si>
  <si>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</si>
  <si>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</si>
  <si>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</si>
  <si>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</si>
  <si>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</si>
  <si>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</si>
  <si>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</si>
  <si>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</si>
  <si>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</si>
  <si>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</si>
  <si>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</si>
  <si>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</si>
  <si>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</si>
  <si>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</si>
  <si>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</si>
  <si>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</si>
  <si>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</si>
  <si>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</si>
  <si>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</si>
  <si>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</si>
  <si>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</si>
  <si>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</si>
  <si>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</si>
  <si>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</si>
  <si>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</si>
  <si>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</si>
  <si>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</si>
  <si>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</si>
  <si>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</si>
  <si>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</si>
  <si>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</si>
  <si>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</si>
  <si>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</si>
  <si>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</si>
  <si>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</si>
  <si>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</si>
  <si>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</si>
  <si>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</si>
  <si>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</si>
  <si>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</si>
  <si>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</si>
  <si>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</si>
  <si>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</si>
  <si>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</si>
  <si>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</si>
  <si>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</si>
  <si>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</si>
  <si>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</si>
  <si>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</si>
  <si>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</si>
  <si>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</si>
  <si>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</si>
  <si>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</si>
  <si>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</si>
  <si>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</si>
  <si>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</si>
  <si>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</si>
  <si>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</si>
  <si>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</si>
  <si>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</si>
  <si>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</si>
  <si>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</si>
  <si>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</si>
  <si>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</si>
  <si>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</si>
  <si>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</si>
  <si>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</si>
  <si>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</si>
  <si>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</si>
  <si>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</si>
  <si>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</si>
  <si>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</si>
  <si>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</si>
  <si>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</si>
  <si>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</si>
  <si>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</si>
  <si>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</si>
  <si>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</si>
  <si>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</si>
  <si>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</si>
  <si>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</si>
  <si>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</si>
  <si>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</si>
  <si>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</si>
  <si>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</si>
  <si>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</si>
  <si>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</si>
  <si>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</si>
  <si>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</si>
  <si>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</si>
  <si>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</si>
  <si>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</si>
  <si>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</si>
  <si>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</si>
  <si>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</si>
  <si>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</si>
  <si>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</si>
  <si>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</si>
  <si>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</si>
  <si>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</si>
  <si>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</si>
  <si>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</si>
  <si>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</si>
  <si>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</si>
  <si>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</si>
  <si>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</si>
  <si>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</si>
  <si>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</si>
  <si>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</si>
  <si>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</si>
  <si>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</si>
  <si>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</si>
  <si>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</si>
  <si>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</si>
  <si>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</si>
  <si>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</si>
  <si>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</si>
  <si>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</si>
  <si>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</si>
  <si>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</si>
  <si>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</si>
  <si>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</si>
  <si>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</si>
  <si>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</si>
  <si>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</si>
  <si>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</si>
  <si>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</si>
  <si>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</si>
  <si>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</si>
  <si>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</si>
  <si>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</si>
  <si>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</si>
  <si>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</si>
  <si>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</si>
  <si>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</si>
  <si>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</si>
  <si>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</si>
  <si>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</si>
  <si>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</si>
  <si>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</si>
  <si>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</si>
  <si>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</si>
  <si>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</si>
  <si>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</si>
  <si>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</si>
  <si>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</si>
  <si>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</si>
  <si>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</si>
  <si>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</si>
  <si>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</si>
  <si>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</si>
  <si>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</si>
  <si>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</si>
  <si>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</si>
  <si>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</si>
  <si>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</si>
  <si>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</si>
  <si>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</si>
  <si>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</si>
  <si>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</si>
  <si>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</si>
  <si>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</si>
  <si>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</si>
  <si>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</si>
  <si>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</si>
  <si>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</si>
  <si>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</si>
  <si>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</si>
  <si>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</si>
  <si>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</si>
  <si>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</si>
  <si>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</si>
  <si>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</si>
  <si>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</si>
  <si>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</si>
  <si>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</si>
  <si>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</si>
  <si>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</si>
  <si>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</si>
  <si>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</si>
  <si>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</si>
  <si>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</si>
  <si>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</si>
  <si>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</si>
  <si>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</si>
  <si>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</si>
  <si>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</si>
  <si>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</si>
  <si>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</si>
  <si>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</si>
  <si>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</si>
  <si>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</si>
  <si>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</si>
  <si>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</si>
  <si>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</si>
  <si>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</si>
  <si>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</si>
  <si>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</si>
  <si>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</si>
  <si>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</si>
  <si>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</si>
  <si>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</si>
  <si>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</si>
  <si>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</si>
  <si>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</si>
  <si>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</si>
  <si>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</si>
  <si>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</si>
  <si>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</si>
  <si>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</si>
  <si>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</si>
  <si>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</si>
  <si>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</si>
  <si>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</si>
  <si>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</si>
  <si>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</si>
  <si>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</si>
  <si>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</si>
  <si>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</si>
  <si>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</si>
  <si>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</si>
  <si>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</si>
  <si>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</si>
  <si>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</si>
  <si>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</si>
  <si>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</si>
  <si>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</si>
  <si>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</si>
  <si>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</si>
  <si>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</si>
  <si>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</si>
  <si>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</si>
  <si>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</si>
  <si>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</si>
  <si>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</si>
  <si>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</si>
  <si>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</si>
  <si>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</si>
  <si>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</si>
  <si>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</si>
  <si>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</si>
  <si>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</si>
  <si>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</si>
  <si>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</si>
  <si>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</si>
  <si>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</si>
  <si>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</si>
  <si>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</si>
  <si>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</si>
  <si>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</si>
  <si>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</si>
  <si>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</si>
  <si>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</si>
  <si>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</si>
  <si>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</si>
  <si>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</si>
  <si>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</si>
  <si>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</si>
  <si>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</si>
  <si>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</si>
  <si>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</si>
  <si>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</si>
  <si>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</si>
  <si>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</si>
  <si>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</si>
  <si>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</si>
  <si>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</si>
  <si>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</si>
  <si>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</si>
  <si>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</si>
  <si>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</si>
  <si>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</si>
  <si>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</si>
  <si>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</si>
  <si>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</si>
  <si>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</si>
  <si>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</si>
  <si>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</si>
  <si>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</si>
  <si>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</si>
  <si>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</si>
  <si>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</si>
  <si>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</si>
  <si>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</si>
  <si>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</si>
  <si>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</si>
  <si>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</si>
  <si>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</si>
  <si>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</si>
  <si>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</si>
  <si>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</si>
  <si>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</si>
  <si>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</si>
  <si>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</si>
  <si>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</si>
  <si>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</si>
  <si>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</si>
  <si>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</si>
  <si>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</si>
  <si>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</si>
  <si>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</si>
  <si>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</si>
  <si>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</si>
  <si>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</si>
  <si>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</si>
  <si>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</si>
  <si>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</si>
  <si>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</si>
  <si>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</si>
  <si>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</si>
  <si>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</si>
  <si>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</si>
  <si>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</si>
  <si>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</si>
  <si>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</si>
  <si>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</si>
  <si>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</si>
  <si>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</si>
  <si>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</si>
  <si>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</si>
  <si>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</si>
  <si>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</si>
  <si>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</si>
  <si>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</si>
  <si>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</si>
  <si>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</si>
  <si>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</si>
  <si>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</si>
  <si>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</si>
  <si>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</si>
  <si>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</si>
  <si>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</si>
  <si>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</si>
  <si>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</si>
  <si>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</si>
  <si>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</si>
  <si>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</si>
  <si>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</si>
  <si>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</si>
  <si>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</si>
  <si>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</si>
  <si>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</si>
  <si>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</si>
  <si>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</si>
  <si>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</si>
  <si>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</si>
  <si>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</si>
  <si>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</si>
  <si>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</si>
  <si>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</si>
  <si>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</si>
  <si>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</si>
  <si>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</si>
  <si>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</si>
  <si>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</si>
  <si>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</si>
  <si>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</si>
  <si>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</si>
  <si>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</si>
  <si>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</si>
  <si>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</si>
  <si>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</si>
  <si>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</si>
  <si>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</si>
  <si>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</si>
  <si>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</si>
  <si>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</si>
  <si>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</si>
  <si>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</si>
  <si>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</si>
  <si>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</si>
  <si>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</si>
  <si>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</si>
  <si>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</si>
  <si>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</si>
  <si>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</si>
  <si>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</si>
  <si>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</si>
  <si>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</si>
  <si>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</si>
  <si>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</si>
  <si>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</si>
  <si>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</si>
  <si>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</si>
  <si>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</si>
  <si>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</si>
  <si>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</si>
  <si>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</si>
  <si>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</si>
  <si>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</si>
  <si>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</si>
  <si>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</si>
  <si>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</si>
  <si>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</si>
  <si>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</si>
  <si>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</si>
  <si>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</si>
  <si>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</si>
  <si>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</si>
  <si>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</si>
  <si>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</si>
  <si>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</si>
  <si>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</si>
  <si>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</si>
  <si>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</si>
  <si>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</si>
  <si>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</si>
  <si>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</si>
  <si>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</si>
  <si>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</si>
  <si>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</si>
  <si>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</si>
  <si>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</si>
  <si>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</si>
  <si>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</si>
  <si>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</si>
  <si>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</si>
  <si>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</si>
  <si>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</si>
  <si>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</si>
  <si>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</si>
  <si>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</si>
  <si>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</si>
  <si>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</si>
  <si>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</si>
  <si>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</si>
  <si>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</si>
  <si>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</si>
  <si>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</si>
  <si>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</si>
  <si>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</si>
  <si>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</si>
  <si>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</si>
  <si>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</si>
  <si>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</si>
  <si>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</si>
  <si>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</si>
  <si>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</si>
  <si>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</si>
  <si>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</si>
  <si>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</si>
  <si>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</si>
  <si>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</si>
  <si>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</si>
  <si>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</si>
  <si>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</si>
  <si>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</si>
  <si>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</si>
  <si>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</si>
  <si>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</si>
  <si>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</si>
  <si>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</si>
  <si>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</si>
  <si>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</si>
  <si>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</si>
  <si>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</si>
  <si>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</si>
  <si>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</si>
  <si>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</si>
  <si>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</si>
  <si>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</si>
  <si>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</si>
  <si>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</si>
  <si>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</si>
  <si>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</si>
  <si>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</si>
  <si>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</si>
  <si>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</si>
  <si>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</si>
  <si>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</si>
  <si>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</si>
  <si>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</si>
  <si>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</si>
  <si>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</si>
  <si>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</si>
  <si>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</si>
  <si>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</si>
  <si>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</si>
  <si>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</si>
  <si>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</si>
  <si>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</si>
  <si>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</si>
  <si>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</si>
  <si>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</si>
  <si>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</si>
  <si>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</si>
  <si>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</si>
  <si>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</si>
  <si>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</si>
  <si>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</si>
  <si>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</si>
  <si>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</si>
  <si>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</si>
  <si>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</si>
  <si>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</si>
  <si>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</si>
  <si>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</si>
  <si>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</si>
  <si>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</si>
  <si>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</si>
  <si>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</si>
  <si>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</si>
  <si>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</si>
  <si>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</si>
  <si>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</si>
  <si>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</si>
  <si>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</si>
  <si>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</si>
  <si>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</si>
  <si>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</si>
  <si>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</si>
  <si>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</si>
  <si>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</si>
  <si>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</si>
  <si>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</si>
  <si>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</si>
  <si>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</si>
  <si>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</si>
  <si>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</si>
  <si>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</si>
  <si>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</si>
  <si>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</si>
  <si>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</si>
  <si>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</si>
  <si>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</si>
  <si>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</si>
  <si>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</si>
  <si>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</si>
  <si>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</si>
  <si>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</si>
  <si>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</si>
  <si>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</si>
  <si>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</si>
  <si>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</si>
  <si>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</si>
  <si>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</si>
  <si>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</si>
  <si>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</si>
  <si>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</si>
  <si>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</si>
  <si>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</si>
  <si>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</si>
  <si>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</si>
  <si>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</si>
  <si>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</si>
  <si>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</si>
  <si>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</si>
  <si>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</si>
  <si>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</si>
  <si>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</si>
  <si>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</si>
  <si>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</si>
  <si>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</si>
  <si>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</si>
  <si>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</si>
  <si>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</si>
  <si>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</si>
  <si>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</si>
  <si>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</si>
  <si>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</si>
  <si>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</si>
  <si>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</si>
  <si>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</si>
  <si>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</si>
  <si>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</si>
  <si>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</si>
  <si>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</si>
  <si>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</si>
  <si>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</si>
  <si>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</si>
  <si>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</si>
  <si>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</si>
  <si>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</si>
  <si>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</si>
  <si>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</si>
  <si>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</si>
  <si>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</si>
  <si>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</si>
  <si>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</si>
  <si>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</si>
  <si>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</si>
  <si>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</si>
  <si>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</si>
  <si>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</si>
  <si>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</si>
  <si>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</si>
  <si>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</si>
  <si>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</si>
  <si>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</si>
  <si>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</si>
  <si>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</si>
  <si>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</si>
  <si>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</si>
  <si>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</si>
  <si>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</si>
  <si>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</si>
  <si>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</si>
  <si>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</si>
  <si>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</si>
  <si>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</si>
  <si>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</si>
  <si>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</si>
  <si>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</si>
  <si>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</si>
  <si>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</si>
  <si>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</si>
  <si>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</si>
  <si>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</si>
  <si>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</si>
  <si>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</si>
  <si>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</si>
  <si>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</si>
  <si>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</si>
  <si>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</si>
  <si>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</si>
  <si>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</si>
  <si>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</si>
  <si>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</si>
  <si>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</si>
  <si>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</si>
  <si>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</si>
  <si>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</si>
  <si>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</si>
  <si>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</si>
  <si>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</si>
  <si>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</si>
  <si>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</si>
  <si>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</si>
  <si>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</si>
  <si>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</si>
  <si>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</si>
  <si>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</si>
  <si>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</si>
  <si>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</si>
  <si>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</si>
  <si>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</si>
  <si>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</si>
  <si>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</si>
  <si>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</si>
  <si>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</si>
  <si>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</si>
  <si>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</si>
  <si>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</si>
  <si>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</si>
  <si>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</si>
  <si>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</si>
  <si>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</si>
  <si>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</si>
  <si>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</si>
  <si>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</si>
  <si>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</si>
  <si>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</si>
  <si>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</si>
  <si>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</si>
  <si>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</si>
  <si>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</si>
  <si>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</si>
  <si>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</si>
  <si>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</si>
  <si>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</si>
  <si>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</si>
  <si>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</si>
  <si>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</si>
  <si>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</si>
  <si>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</si>
  <si>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</si>
  <si>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</si>
  <si>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</si>
  <si>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</si>
  <si>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</si>
  <si>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</si>
  <si>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</si>
  <si>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</si>
  <si>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</si>
  <si>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</si>
  <si>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</si>
  <si>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</si>
  <si>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</si>
  <si>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</si>
  <si>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</si>
  <si>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</si>
  <si>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</si>
  <si>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</si>
  <si>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</si>
  <si>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</si>
  <si>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</si>
  <si>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</si>
  <si>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</si>
  <si>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</si>
  <si>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</si>
  <si>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</si>
  <si>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</si>
  <si>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</si>
  <si>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</si>
  <si>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</si>
  <si>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</si>
  <si>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</si>
  <si>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</si>
  <si>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</si>
  <si>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</si>
  <si>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</si>
  <si>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</si>
  <si>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</si>
  <si>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</si>
  <si>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</si>
  <si>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</si>
  <si>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</si>
  <si>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</si>
  <si>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</si>
  <si>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</si>
  <si>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</si>
  <si>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</si>
  <si>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</si>
  <si>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</si>
  <si>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</si>
  <si>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</si>
  <si>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</si>
  <si>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</si>
  <si>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</si>
  <si>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</si>
  <si>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</si>
  <si>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</si>
  <si>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</si>
  <si>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</si>
  <si>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</si>
  <si>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</si>
  <si>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</si>
  <si>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</si>
  <si>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</si>
  <si>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</si>
  <si>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</si>
  <si>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</si>
  <si>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</si>
  <si>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</si>
  <si>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</si>
  <si>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</si>
  <si>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</si>
  <si>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</si>
  <si>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</si>
  <si>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</si>
  <si>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</si>
  <si>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</si>
  <si>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</si>
  <si>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</si>
  <si>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</si>
  <si>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</si>
  <si>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</si>
  <si>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</si>
  <si>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</si>
  <si>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</si>
  <si>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</si>
  <si>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</si>
  <si>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</si>
  <si>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</si>
  <si>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</si>
  <si>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</si>
  <si>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</si>
  <si>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</si>
  <si>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</si>
  <si>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</si>
  <si>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</si>
  <si>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</si>
  <si>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</si>
  <si>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</si>
  <si>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</si>
  <si>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</si>
  <si>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</si>
  <si>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</si>
  <si>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</si>
  <si>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</si>
  <si>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</si>
  <si>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</si>
  <si>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</si>
  <si>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</si>
  <si>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</si>
  <si>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</si>
  <si>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</si>
  <si>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</si>
  <si>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</si>
  <si>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</si>
  <si>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</si>
  <si>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</si>
  <si>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</si>
  <si>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</si>
  <si>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</si>
  <si>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</si>
  <si>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</si>
  <si>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</si>
  <si>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</si>
  <si>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</si>
  <si>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</si>
  <si>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</si>
  <si>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</si>
  <si>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</si>
  <si>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</si>
  <si>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</si>
  <si>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</si>
  <si>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</si>
  <si>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</si>
  <si>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</si>
  <si>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</si>
  <si>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</si>
  <si>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</si>
  <si>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</si>
  <si>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</si>
  <si>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</si>
  <si>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</si>
  <si>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</si>
  <si>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</si>
  <si>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</si>
  <si>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</si>
  <si>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</si>
  <si>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</si>
  <si>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</si>
  <si>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</si>
  <si>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</si>
  <si>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</si>
  <si>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</si>
  <si>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</si>
  <si>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</si>
  <si>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</si>
  <si>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</si>
  <si>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</si>
  <si>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</si>
  <si>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</si>
  <si>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</si>
  <si>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</si>
  <si>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</si>
  <si>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</si>
  <si>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</si>
  <si>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</si>
  <si>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</si>
  <si>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</si>
  <si>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</si>
  <si>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</si>
  <si>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</si>
  <si>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</si>
  <si>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</si>
  <si>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</si>
  <si>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</si>
  <si>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</si>
  <si>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</si>
  <si>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</si>
  <si>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</si>
  <si>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</si>
  <si>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</si>
  <si>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</si>
  <si>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</si>
  <si>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</si>
  <si>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</si>
  <si>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</si>
  <si>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</si>
  <si>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</si>
  <si>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</si>
  <si>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</si>
  <si>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</si>
  <si>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</si>
  <si>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</si>
  <si>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</si>
  <si>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</si>
  <si>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</si>
  <si>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</si>
  <si>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</si>
  <si>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</si>
  <si>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</si>
  <si>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</si>
  <si>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</si>
  <si>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</si>
  <si>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</si>
  <si>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</si>
  <si>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</si>
  <si>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</si>
  <si>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</si>
  <si>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</si>
  <si>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</si>
  <si>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</si>
  <si>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</si>
  <si>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</si>
  <si>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</si>
  <si>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</si>
  <si>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</si>
  <si>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</si>
  <si>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</si>
  <si>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</si>
  <si>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</si>
  <si>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</si>
  <si>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</si>
  <si>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</si>
  <si>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</si>
  <si>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</si>
  <si>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</si>
  <si>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</si>
  <si>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</si>
  <si>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</si>
  <si>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</si>
  <si>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</si>
  <si>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</si>
  <si>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</si>
  <si>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</si>
  <si>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</si>
  <si>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</si>
  <si>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</si>
  <si>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</si>
  <si>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</si>
  <si>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</si>
  <si>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</si>
  <si>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</si>
  <si>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</si>
  <si>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</si>
  <si>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</si>
  <si>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</si>
  <si>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</si>
  <si>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</si>
  <si>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</si>
  <si>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</si>
  <si>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</si>
  <si>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</si>
  <si>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</si>
  <si>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</si>
  <si>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</si>
  <si>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</si>
  <si>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</si>
  <si>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</si>
  <si>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</si>
  <si>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</si>
  <si>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</si>
  <si>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</si>
  <si>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</si>
  <si>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</si>
  <si>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</si>
  <si>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</si>
  <si>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</si>
  <si>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</si>
  <si>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</si>
  <si>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</si>
  <si>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</si>
  <si>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</si>
  <si>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</si>
  <si>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</si>
  <si>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</si>
  <si>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</si>
  <si>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</si>
  <si>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</si>
  <si>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</si>
  <si>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</si>
  <si>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</si>
  <si>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</si>
  <si>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</si>
  <si>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</si>
  <si>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</si>
  <si>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</si>
  <si>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</si>
  <si>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</si>
  <si>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</si>
  <si>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</si>
  <si>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</si>
  <si>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</si>
  <si>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</si>
  <si>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</si>
  <si>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</si>
  <si>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</si>
  <si>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</si>
  <si>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</si>
  <si>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</si>
  <si>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</si>
  <si>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</si>
  <si>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</si>
  <si>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</si>
  <si>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</si>
  <si>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</si>
  <si>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</si>
  <si>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</si>
  <si>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</si>
  <si>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</si>
  <si>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</si>
  <si>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</si>
  <si>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</si>
  <si>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</si>
  <si>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</si>
  <si>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</si>
  <si>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</si>
  <si>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</si>
  <si>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</si>
  <si>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</si>
  <si>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</si>
  <si>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</si>
  <si>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</si>
  <si>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</si>
  <si>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</si>
  <si>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</si>
  <si>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</si>
  <si>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</si>
  <si>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</si>
  <si>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</si>
  <si>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</si>
  <si>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</si>
  <si>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</si>
  <si>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</si>
  <si>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</si>
  <si>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</si>
  <si>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</si>
  <si>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</si>
  <si>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</si>
  <si>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</si>
  <si>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</si>
  <si>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</si>
  <si>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</si>
  <si>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</si>
  <si>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</si>
  <si>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</si>
  <si>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</si>
  <si>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</si>
  <si>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</si>
  <si>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</si>
  <si>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</si>
  <si>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</si>
  <si>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</si>
  <si>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</si>
  <si>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</si>
  <si>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</si>
  <si>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</si>
  <si>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</si>
  <si>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</si>
  <si>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</si>
  <si>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</si>
  <si>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</si>
  <si>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</si>
  <si>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</si>
  <si>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</si>
  <si>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</si>
  <si>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</si>
  <si>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</si>
  <si>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</si>
  <si>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</si>
  <si>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</si>
  <si>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</si>
  <si>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</si>
  <si>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</si>
  <si>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</si>
  <si>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</si>
  <si>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</si>
  <si>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</si>
  <si>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</si>
  <si>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</si>
  <si>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</si>
  <si>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</si>
  <si>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</si>
  <si>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</si>
  <si>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</si>
  <si>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</si>
  <si>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</si>
  <si>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</si>
  <si>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</si>
  <si>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</si>
  <si>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</si>
  <si>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</si>
  <si>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</si>
  <si>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</si>
  <si>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</si>
  <si>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</si>
  <si>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</si>
  <si>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</si>
  <si>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</si>
  <si>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</si>
  <si>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</si>
  <si>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</si>
  <si>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</si>
  <si>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</si>
  <si>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</si>
  <si>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</si>
  <si>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</si>
  <si>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</si>
  <si>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</si>
  <si>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</si>
  <si>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</si>
  <si>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</si>
  <si>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</si>
  <si>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</si>
  <si>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</si>
  <si>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</si>
  <si>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</si>
  <si>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</si>
  <si>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</si>
  <si>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</si>
  <si>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</si>
  <si>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</si>
  <si>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</si>
  <si>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</si>
  <si>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</si>
  <si>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</si>
  <si>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</si>
  <si>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</si>
  <si>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</si>
  <si>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</si>
  <si>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</si>
  <si>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</si>
  <si>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</si>
  <si>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</si>
  <si>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</si>
  <si>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</si>
  <si>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</si>
  <si>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</si>
  <si>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</si>
  <si>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</si>
  <si>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</si>
  <si>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</si>
  <si>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</si>
  <si>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</si>
  <si>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</si>
  <si>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</si>
  <si>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</si>
  <si>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</si>
  <si>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</si>
  <si>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</si>
  <si>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</si>
  <si>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</si>
  <si>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</si>
  <si>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</si>
  <si>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</si>
  <si>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</si>
  <si>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</si>
  <si>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</si>
  <si>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</si>
  <si>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</si>
  <si>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</si>
  <si>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</si>
  <si>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</si>
  <si>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</si>
  <si>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</si>
  <si>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</si>
  <si>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</si>
  <si>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</si>
  <si>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</si>
  <si>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</si>
  <si>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</si>
  <si>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</si>
  <si>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</si>
  <si>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</si>
  <si>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</si>
  <si>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</si>
  <si>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</si>
  <si>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</si>
  <si>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</si>
  <si>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</si>
  <si>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</si>
  <si>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</si>
  <si>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</si>
  <si>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</si>
  <si>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</si>
  <si>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</si>
  <si>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</si>
  <si>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</si>
  <si>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</si>
  <si>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</si>
  <si>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</si>
  <si>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</si>
  <si>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</si>
  <si>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</si>
  <si>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</si>
  <si>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</si>
  <si>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</si>
  <si>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</si>
  <si>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</si>
  <si>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</si>
  <si>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</si>
  <si>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</si>
  <si>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</si>
  <si>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</si>
  <si>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</si>
  <si>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</si>
  <si>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</si>
  <si>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</si>
  <si>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</si>
  <si>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</si>
  <si>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</si>
  <si>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</si>
  <si>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</si>
  <si>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</si>
  <si>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</si>
  <si>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</si>
  <si>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</si>
  <si>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</si>
  <si>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</si>
  <si>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</si>
  <si>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</si>
  <si>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</si>
  <si>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</si>
  <si>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</si>
  <si>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</si>
  <si>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</si>
  <si>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</si>
  <si>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</si>
  <si>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</si>
  <si>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</si>
  <si>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</si>
  <si>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</si>
  <si>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</si>
  <si>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</si>
  <si>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</si>
  <si>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</si>
  <si>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</si>
  <si>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</si>
  <si>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</si>
  <si>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</si>
  <si>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</si>
  <si>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</si>
  <si>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</si>
  <si>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</si>
  <si>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</si>
  <si>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</si>
  <si>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</si>
  <si>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</si>
  <si>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</si>
  <si>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</si>
  <si>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</si>
  <si>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</si>
  <si>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</si>
  <si>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</si>
  <si>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</si>
  <si>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</si>
  <si>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</si>
  <si>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</si>
  <si>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</si>
  <si>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</si>
  <si>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</si>
  <si>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</si>
  <si>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</si>
  <si>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</si>
  <si>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</si>
  <si>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</si>
  <si>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</si>
  <si>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</si>
  <si>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</si>
  <si>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</si>
  <si>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</si>
  <si>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</si>
  <si>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</si>
  <si>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</si>
  <si>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</si>
  <si>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</si>
  <si>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</si>
  <si>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</si>
  <si>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</si>
  <si>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</si>
  <si>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</si>
  <si>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</si>
  <si>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</si>
  <si>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</si>
  <si>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</si>
  <si>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</si>
  <si>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</si>
  <si>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</si>
  <si>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</si>
  <si>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</si>
  <si>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</si>
  <si>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</si>
  <si>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</si>
  <si>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</si>
  <si>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</si>
  <si>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</si>
  <si>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</si>
  <si>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</si>
  <si>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</si>
  <si>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</si>
  <si>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</si>
  <si>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</si>
  <si>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</si>
  <si>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</si>
  <si>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</si>
  <si>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</si>
  <si>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</si>
  <si>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</si>
  <si>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</si>
  <si>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</si>
  <si>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</si>
  <si>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</si>
  <si>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</si>
  <si>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</si>
  <si>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</si>
  <si>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</si>
  <si>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</si>
  <si>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</si>
  <si>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</si>
  <si>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</si>
  <si>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</si>
  <si>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</si>
  <si>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</si>
  <si>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</si>
  <si>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</si>
  <si>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</si>
  <si>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</si>
  <si>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</si>
  <si>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</si>
  <si>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</si>
  <si>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</si>
  <si>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</si>
  <si>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</si>
  <si>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</si>
  <si>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</si>
  <si>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</si>
  <si>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</si>
  <si>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</si>
  <si>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</si>
  <si>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</si>
  <si>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</si>
  <si>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</si>
  <si>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</si>
  <si>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</si>
  <si>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</si>
  <si>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</si>
  <si>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</si>
  <si>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</si>
  <si>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</si>
  <si>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</si>
  <si>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</si>
  <si>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</si>
  <si>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</si>
  <si>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</si>
  <si>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</si>
  <si>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</si>
  <si>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</si>
  <si>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</si>
  <si>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</si>
  <si>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</si>
  <si>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</si>
  <si>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</si>
  <si>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</si>
  <si>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</si>
  <si>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</si>
  <si>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</si>
  <si>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</si>
  <si>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</si>
  <si>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</si>
  <si>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</si>
  <si>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</si>
  <si>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</si>
  <si>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</si>
  <si>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</si>
  <si>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</si>
  <si>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</si>
  <si>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</si>
  <si>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</si>
  <si>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</si>
  <si>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</si>
  <si>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</si>
  <si>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</si>
  <si>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</si>
  <si>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</si>
  <si>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</si>
  <si>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</si>
  <si>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</si>
  <si>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</si>
  <si>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</si>
  <si>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</si>
  <si>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</si>
  <si>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</si>
  <si>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</si>
  <si>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</si>
  <si>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</si>
  <si>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</si>
  <si>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</si>
  <si>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</si>
  <si>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</si>
  <si>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</si>
  <si>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</si>
  <si>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</si>
  <si>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</si>
  <si>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</si>
  <si>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</si>
  <si>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</si>
  <si>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</si>
  <si>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</si>
  <si>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</si>
  <si>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</si>
  <si>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</si>
  <si>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</si>
  <si>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</si>
  <si>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</si>
  <si>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</si>
  <si>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</si>
  <si>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</si>
  <si>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</si>
  <si>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</si>
  <si>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</si>
  <si>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</si>
  <si>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</si>
  <si>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</si>
  <si>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</si>
  <si>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</si>
  <si>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</si>
  <si>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</si>
  <si>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</si>
  <si>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</si>
  <si>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</si>
  <si>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</si>
  <si>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</si>
  <si>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</si>
  <si>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</si>
  <si>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</si>
  <si>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</si>
  <si>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</si>
  <si>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</si>
  <si>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</si>
  <si>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</si>
  <si>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</si>
  <si>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</si>
  <si>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</si>
  <si>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</si>
  <si>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</si>
  <si>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</si>
  <si>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</si>
  <si>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</si>
  <si>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</si>
  <si>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</si>
  <si>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</si>
  <si>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</si>
  <si>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</si>
  <si>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</si>
  <si>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</si>
  <si>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</si>
  <si>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</si>
  <si>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</si>
  <si>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</si>
  <si>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</si>
  <si>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</si>
  <si>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</si>
  <si>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</si>
  <si>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</si>
  <si>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</si>
  <si>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</si>
  <si>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</si>
  <si>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</si>
  <si>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</si>
  <si>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</si>
  <si>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</si>
  <si>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</si>
  <si>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</si>
  <si>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</si>
  <si>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</si>
  <si>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</si>
  <si>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</si>
  <si>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</si>
  <si>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</si>
  <si>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</si>
  <si>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</si>
  <si>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</si>
  <si>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</si>
  <si>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</si>
  <si>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</si>
  <si>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</si>
  <si>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</si>
  <si>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</si>
  <si>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</si>
  <si>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</si>
  <si>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</si>
  <si>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</si>
  <si>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</si>
  <si>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</si>
  <si>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</si>
  <si>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</si>
  <si>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</si>
  <si>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</si>
  <si>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</si>
  <si>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</si>
  <si>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</si>
  <si>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</si>
  <si>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</si>
  <si>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</si>
  <si>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</si>
  <si>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</si>
  <si>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</si>
  <si>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</si>
  <si>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</si>
  <si>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</si>
  <si>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</si>
  <si>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</si>
  <si>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</si>
  <si>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</si>
  <si>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</si>
  <si>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</si>
  <si>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</si>
  <si>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</si>
  <si>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</si>
  <si>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</si>
  <si>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</si>
  <si>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</si>
  <si>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</si>
  <si>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</si>
  <si>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</si>
  <si>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</si>
  <si>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</si>
  <si>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</si>
  <si>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</si>
  <si>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</si>
  <si>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</si>
  <si>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</si>
  <si>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</si>
  <si>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</si>
  <si>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</si>
  <si>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</si>
  <si>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</si>
  <si>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</si>
  <si>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</si>
  <si>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</si>
  <si>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</si>
  <si>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</si>
  <si>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</si>
  <si>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</si>
  <si>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</si>
  <si>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</si>
  <si>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</si>
  <si>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</si>
  <si>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</si>
  <si>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</si>
  <si>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</si>
  <si>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</si>
  <si>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</si>
  <si>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</si>
  <si>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</si>
  <si>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</si>
  <si>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</si>
  <si>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</si>
  <si>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</si>
  <si>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</si>
  <si>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</si>
  <si>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</si>
  <si>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</si>
  <si>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</si>
  <si>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</si>
  <si>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</si>
  <si>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</si>
  <si>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</si>
  <si>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</si>
  <si>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</si>
  <si>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</si>
  <si>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</si>
  <si>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</si>
  <si>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</si>
  <si>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</si>
  <si>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</si>
  <si>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</si>
  <si>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</si>
  <si>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</si>
  <si>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</si>
  <si>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</si>
  <si>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</si>
  <si>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</si>
  <si>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</si>
  <si>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</si>
  <si>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</si>
  <si>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</si>
  <si>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</si>
  <si>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</si>
  <si>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</si>
  <si>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</si>
  <si>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</si>
  <si>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</si>
  <si>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</si>
  <si>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</si>
  <si>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</si>
  <si>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</si>
  <si>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</si>
  <si>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</si>
  <si>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</si>
  <si>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</si>
  <si>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</si>
  <si>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</si>
  <si>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</si>
  <si>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</si>
  <si>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</si>
  <si>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</si>
  <si>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</si>
  <si>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</si>
  <si>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</si>
  <si>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</si>
  <si>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</si>
  <si>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</si>
  <si>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</si>
  <si>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</si>
  <si>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</si>
  <si>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</si>
  <si>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</si>
  <si>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</si>
  <si>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</si>
  <si>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</si>
  <si>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</si>
  <si>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</si>
  <si>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</si>
  <si>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</si>
  <si>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</si>
  <si>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</si>
  <si>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</si>
  <si>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</si>
  <si>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</si>
  <si>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</si>
  <si>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</si>
  <si>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</si>
  <si>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</si>
  <si>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</si>
  <si>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</si>
  <si>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</si>
  <si>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</si>
  <si>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</si>
  <si>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</si>
  <si>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</si>
  <si>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</si>
  <si>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</si>
  <si>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</si>
  <si>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</si>
  <si>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</si>
  <si>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</si>
  <si>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</si>
  <si>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</si>
  <si>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</si>
  <si>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</si>
  <si>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</si>
  <si>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</si>
  <si>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</si>
  <si>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</si>
  <si>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</si>
  <si>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</si>
  <si>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</si>
  <si>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</si>
  <si>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</si>
  <si>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</si>
  <si>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</si>
  <si>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</si>
  <si>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</si>
  <si>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</si>
  <si>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</si>
  <si>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</si>
  <si>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</si>
  <si>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</si>
  <si>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</si>
  <si>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</si>
  <si>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</si>
  <si>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</si>
  <si>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</si>
  <si>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</si>
  <si>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</si>
  <si>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</si>
  <si>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</si>
  <si>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</si>
  <si>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</si>
  <si>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</si>
  <si>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</si>
  <si>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</si>
  <si>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</si>
  <si>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</si>
  <si>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</si>
  <si>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</si>
  <si>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</si>
  <si>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</si>
  <si>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</si>
  <si>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</si>
  <si>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</si>
  <si>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</si>
  <si>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</si>
  <si>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</si>
  <si>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</si>
  <si>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</si>
  <si>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</si>
  <si>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</si>
  <si>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</si>
  <si>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</si>
  <si>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</si>
  <si>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</si>
  <si>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</si>
  <si>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</si>
  <si>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</si>
  <si>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</si>
  <si>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</si>
  <si>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</si>
  <si>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</si>
  <si>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</si>
  <si>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</si>
  <si>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</si>
  <si>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</si>
  <si>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</si>
  <si>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</si>
  <si>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</si>
  <si>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</si>
  <si>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</si>
  <si>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</si>
  <si>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</si>
  <si>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</si>
  <si>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</si>
  <si>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</si>
  <si>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</si>
  <si>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</si>
  <si>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</si>
  <si>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</si>
  <si>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</si>
  <si>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</si>
  <si>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</si>
  <si>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</si>
  <si>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</si>
  <si>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</si>
  <si>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</si>
  <si>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</si>
  <si>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</si>
  <si>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</si>
  <si>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</si>
  <si>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</si>
  <si>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</si>
  <si>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</si>
  <si>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</si>
  <si>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</si>
  <si>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</si>
  <si>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</si>
  <si>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</si>
  <si>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</si>
  <si>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</si>
  <si>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</si>
  <si>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</si>
  <si>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</si>
  <si>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</si>
  <si>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</si>
  <si>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</si>
  <si>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</si>
  <si>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</si>
  <si>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</si>
  <si>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</si>
  <si>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</si>
  <si>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</si>
  <si>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</si>
  <si>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</si>
  <si>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</si>
  <si>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</si>
  <si>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</si>
  <si>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</si>
  <si>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</si>
  <si>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</si>
  <si>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</si>
  <si>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</si>
  <si>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</si>
  <si>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</si>
  <si>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</si>
  <si>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</si>
  <si>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</si>
  <si>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</si>
  <si>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</si>
  <si>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</si>
  <si>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</si>
  <si>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</si>
  <si>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</si>
  <si>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</si>
  <si>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</si>
  <si>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</si>
  <si>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</si>
  <si>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</si>
  <si>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</si>
  <si>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</si>
  <si>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</si>
  <si>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</si>
  <si>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</si>
  <si>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</si>
  <si>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</si>
  <si>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</si>
  <si>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</si>
  <si>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</si>
  <si>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</si>
  <si>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</si>
  <si>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</si>
  <si>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</si>
  <si>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</si>
  <si>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</si>
  <si>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</si>
  <si>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</si>
  <si>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</si>
  <si>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</si>
  <si>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</si>
  <si>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</si>
  <si>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</si>
  <si>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</si>
  <si>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</si>
  <si>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</si>
  <si>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</si>
  <si>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</si>
  <si>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</si>
  <si>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</si>
  <si>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</si>
  <si>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</si>
  <si>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</si>
  <si>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</si>
  <si>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</si>
  <si>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</si>
  <si>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</si>
  <si>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</si>
  <si>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</si>
  <si>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</si>
  <si>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</si>
  <si>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</si>
  <si>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</si>
  <si>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</si>
  <si>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</si>
  <si>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</si>
  <si>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</si>
  <si>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</si>
  <si>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</si>
  <si>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</si>
  <si>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</si>
  <si>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</si>
  <si>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</si>
  <si>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</si>
  <si>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</si>
  <si>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</si>
  <si>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</si>
  <si>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</si>
  <si>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</si>
  <si>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</si>
  <si>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</si>
  <si>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</si>
  <si>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</si>
  <si>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</si>
  <si>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</si>
  <si>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</si>
  <si>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</si>
  <si>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</si>
  <si>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</si>
  <si>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</si>
  <si>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</si>
  <si>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</si>
  <si>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</si>
  <si>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</si>
  <si>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</si>
  <si>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</si>
  <si>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</si>
  <si>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</si>
  <si>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</si>
  <si>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</si>
  <si>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</si>
  <si>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</si>
  <si>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</si>
  <si>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</si>
  <si>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</si>
  <si>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</si>
  <si>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</si>
  <si>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</si>
  <si>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</si>
  <si>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</si>
  <si>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</si>
  <si>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</si>
  <si>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</si>
  <si>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</si>
  <si>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</si>
  <si>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</si>
  <si>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</si>
  <si>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</si>
  <si>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</si>
  <si>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</si>
  <si>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</si>
  <si>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</si>
  <si>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</si>
  <si>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</si>
  <si>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</si>
  <si>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</si>
  <si>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</si>
  <si>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</si>
  <si>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</si>
  <si>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</si>
  <si>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</si>
  <si>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</si>
  <si>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</si>
  <si>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</si>
  <si>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</si>
  <si>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</si>
  <si>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</si>
  <si>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</si>
  <si>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</si>
  <si>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</si>
  <si>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</si>
  <si>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</si>
  <si>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</si>
  <si>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</si>
  <si>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</si>
  <si>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</si>
  <si>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</si>
  <si>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</si>
  <si>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</si>
  <si>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</si>
  <si>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</si>
  <si>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</si>
  <si>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</si>
  <si>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</si>
  <si>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</si>
  <si>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</si>
  <si>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</si>
  <si>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</si>
  <si>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</si>
  <si>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</si>
  <si>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</si>
  <si>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</si>
  <si>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</si>
  <si>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</si>
  <si>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</si>
  <si>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</si>
  <si>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</si>
  <si>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</si>
  <si>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</si>
  <si>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</si>
  <si>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</si>
  <si>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</si>
  <si>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</si>
  <si>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</si>
  <si>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</si>
  <si>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</si>
  <si>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</si>
  <si>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</si>
  <si>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</si>
  <si>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</si>
  <si>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</si>
  <si>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</si>
  <si>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</si>
  <si>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</si>
  <si>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</si>
  <si>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</si>
  <si>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</si>
  <si>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</si>
  <si>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</si>
  <si>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</si>
  <si>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</si>
  <si>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</si>
  <si>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</si>
  <si>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</si>
  <si>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</si>
  <si>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</si>
  <si>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</si>
  <si>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</si>
  <si>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</si>
  <si>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</si>
  <si>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</si>
  <si>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</si>
  <si>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</si>
  <si>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</si>
  <si>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</si>
  <si>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</si>
  <si>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</si>
  <si>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</si>
  <si>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</si>
  <si>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</si>
  <si>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</si>
  <si>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</si>
  <si>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</si>
  <si>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</si>
  <si>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</si>
  <si>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</si>
  <si>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</si>
  <si>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</si>
  <si>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</si>
  <si>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</si>
  <si>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</si>
  <si>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</si>
  <si>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</si>
  <si>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</si>
  <si>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</si>
  <si>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</si>
  <si>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</si>
  <si>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</si>
  <si>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</si>
  <si>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</si>
  <si>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</si>
  <si>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</si>
  <si>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</si>
  <si>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</si>
  <si>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</si>
  <si>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</si>
  <si>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</si>
  <si>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</si>
  <si>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</si>
  <si>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</si>
  <si>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</si>
  <si>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</si>
  <si>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</si>
  <si>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</si>
  <si>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</si>
  <si>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</si>
  <si>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</si>
  <si>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</si>
  <si>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</si>
  <si>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</si>
  <si>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</si>
  <si>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</si>
  <si>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</si>
  <si>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</si>
  <si>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</si>
  <si>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</si>
  <si>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</si>
  <si>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</si>
  <si>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</si>
  <si>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</si>
  <si>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</si>
  <si>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</si>
  <si>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</si>
  <si>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</si>
  <si>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</si>
  <si>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</si>
  <si>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</si>
  <si>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</si>
  <si>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</si>
  <si>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</si>
  <si>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</si>
  <si>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</si>
  <si>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</si>
  <si>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</si>
  <si>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</si>
  <si>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</si>
  <si>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</si>
  <si>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</si>
  <si>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</si>
  <si>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</si>
  <si>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</si>
  <si>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</si>
  <si>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</si>
  <si>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</si>
  <si>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</si>
  <si>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</si>
  <si>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</si>
  <si>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</si>
  <si>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</si>
  <si>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</si>
  <si>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</si>
  <si>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</si>
  <si>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</si>
  <si>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</si>
  <si>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</si>
  <si>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</si>
  <si>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</si>
  <si>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</si>
  <si>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</si>
  <si>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</si>
  <si>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</si>
  <si>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</si>
  <si>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</si>
  <si>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</si>
  <si>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</si>
  <si>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</si>
  <si>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</si>
  <si>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</si>
  <si>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</si>
  <si>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</si>
  <si>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</si>
  <si>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</si>
  <si>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</si>
  <si>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</si>
  <si>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</si>
  <si>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</si>
  <si>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</si>
  <si>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</si>
  <si>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</si>
  <si>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</si>
  <si>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</si>
  <si>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</si>
  <si>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</si>
  <si>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</si>
  <si>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</si>
  <si>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</si>
  <si>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</si>
  <si>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</si>
  <si>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</si>
  <si>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</si>
  <si>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</si>
  <si>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</si>
  <si>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</si>
  <si>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</si>
  <si>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</si>
  <si>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</si>
  <si>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</si>
  <si>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</si>
  <si>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</si>
  <si>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</si>
  <si>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</si>
  <si>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</si>
  <si>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</si>
  <si>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</si>
  <si>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</si>
  <si>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</si>
  <si>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</si>
  <si>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</si>
  <si>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</si>
  <si>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</si>
  <si>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</si>
  <si>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</si>
  <si>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</si>
  <si>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</si>
  <si>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</si>
  <si>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</si>
  <si>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</si>
  <si>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</si>
  <si>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</si>
  <si>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</si>
  <si>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</si>
  <si>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</si>
  <si>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</si>
  <si>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</si>
  <si>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</si>
  <si>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</si>
  <si>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</si>
  <si>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</si>
  <si>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</si>
  <si>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</si>
  <si>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</si>
  <si>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</si>
  <si>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</si>
  <si>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</si>
  <si>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</si>
  <si>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</si>
  <si>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</si>
  <si>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</si>
  <si>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</si>
  <si>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</si>
  <si>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</si>
  <si>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</si>
  <si>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</si>
  <si>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</si>
  <si>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</si>
  <si>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</si>
  <si>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</si>
  <si>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</si>
  <si>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</si>
  <si>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</si>
  <si>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</si>
  <si>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</si>
  <si>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</si>
  <si>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</si>
  <si>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</si>
  <si>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</si>
  <si>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</si>
  <si>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</si>
  <si>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</si>
  <si>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</si>
  <si>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</si>
  <si>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</si>
  <si>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</si>
  <si>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</si>
  <si>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</si>
  <si>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</si>
  <si>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</si>
  <si>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</si>
  <si>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</si>
  <si>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</si>
  <si>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</si>
  <si>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</si>
  <si>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</si>
  <si>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</si>
  <si>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</si>
  <si>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</si>
  <si>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</si>
  <si>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</si>
  <si>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</si>
  <si>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</si>
  <si>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</si>
  <si>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</si>
  <si>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</si>
  <si>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</si>
  <si>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</si>
  <si>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</si>
  <si>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</si>
  <si>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</si>
  <si>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</si>
  <si>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</si>
  <si>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</si>
  <si>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</si>
  <si>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</si>
  <si>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</si>
  <si>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</si>
  <si>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</si>
  <si>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</si>
  <si>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</si>
  <si>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</si>
  <si>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</si>
  <si>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</si>
  <si>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</si>
  <si>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</si>
  <si>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</si>
  <si>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</si>
  <si>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</si>
  <si>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</si>
  <si>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</si>
  <si>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</si>
  <si>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</si>
  <si>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</si>
  <si>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</si>
  <si>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</si>
  <si>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</si>
  <si>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</si>
  <si>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</si>
  <si>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</si>
  <si>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</si>
  <si>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</si>
  <si>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</si>
  <si>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</si>
  <si>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</si>
  <si>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</si>
  <si>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</si>
  <si>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</si>
  <si>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</si>
  <si>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</si>
  <si>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</si>
  <si>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</si>
  <si>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</si>
  <si>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</si>
  <si>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</si>
  <si>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</si>
  <si>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</si>
  <si>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</si>
  <si>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</si>
  <si>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</si>
  <si>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</si>
  <si>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</si>
  <si>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</si>
  <si>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</si>
  <si>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</si>
  <si>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</si>
  <si>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</si>
  <si>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</si>
  <si>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</si>
  <si>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</si>
  <si>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</si>
  <si>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</si>
  <si>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</si>
  <si>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</si>
  <si>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</si>
  <si>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</si>
  <si>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</si>
  <si>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</si>
  <si>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</si>
  <si>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</si>
  <si>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</si>
  <si>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</si>
  <si>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</si>
  <si>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</si>
  <si>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</si>
  <si>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</si>
  <si>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</si>
  <si>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</si>
  <si>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</si>
  <si>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</si>
  <si>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</si>
  <si>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</si>
  <si>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</si>
  <si>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</si>
  <si>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</si>
  <si>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</si>
  <si>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</si>
  <si>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</si>
  <si>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</si>
  <si>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</si>
  <si>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</si>
  <si>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</si>
  <si>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</si>
  <si>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</si>
  <si>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</si>
  <si>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</si>
  <si>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</si>
  <si>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</si>
  <si>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</si>
  <si>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</si>
  <si>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</si>
  <si>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</si>
  <si>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</si>
  <si>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</si>
  <si>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</si>
  <si>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</si>
  <si>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</si>
  <si>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</si>
  <si>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</si>
  <si>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</si>
  <si>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</si>
  <si>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</si>
  <si>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</si>
  <si>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</si>
  <si>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</si>
  <si>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</si>
  <si>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</si>
  <si>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</si>
  <si>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</si>
  <si>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</si>
  <si>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</si>
  <si>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</si>
  <si>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</si>
  <si>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</si>
  <si>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</si>
  <si>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</si>
  <si>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</si>
  <si>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</si>
  <si>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</si>
  <si>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</si>
  <si>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</si>
  <si>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</si>
  <si>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</si>
  <si>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</si>
  <si>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</si>
  <si>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</si>
  <si>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</si>
  <si>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</si>
  <si>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</si>
  <si>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</si>
  <si>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</si>
  <si>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</si>
  <si>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</si>
  <si>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</si>
  <si>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</si>
  <si>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</si>
  <si>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</si>
  <si>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</si>
  <si>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</si>
  <si>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</si>
  <si>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</si>
  <si>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</si>
  <si>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</si>
  <si>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</si>
  <si>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</si>
  <si>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</si>
  <si>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</si>
  <si>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</si>
  <si>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</si>
  <si>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</si>
  <si>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</si>
  <si>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</si>
  <si>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</si>
  <si>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</si>
  <si>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</si>
  <si>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</si>
  <si>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</si>
  <si>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</si>
  <si>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</si>
  <si>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</si>
  <si>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</si>
  <si>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</si>
  <si>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</si>
  <si>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</si>
  <si>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</si>
  <si>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</si>
  <si>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</si>
  <si>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</si>
  <si>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</si>
  <si>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</si>
  <si>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</si>
  <si>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</si>
  <si>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</si>
  <si>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</si>
  <si>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</si>
  <si>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</si>
  <si>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</si>
  <si>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</si>
  <si>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</si>
  <si>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</si>
  <si>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</si>
  <si>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</si>
  <si>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</si>
  <si>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</si>
  <si>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</si>
  <si>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</si>
  <si>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</si>
  <si>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</si>
  <si>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</si>
  <si>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</si>
  <si>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</si>
  <si>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</si>
  <si>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</si>
  <si>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</si>
  <si>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</si>
  <si>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</si>
  <si>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</si>
  <si>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</si>
  <si>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</si>
  <si>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</si>
  <si>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</si>
  <si>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</si>
  <si>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</si>
  <si>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</si>
  <si>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</si>
  <si>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</si>
  <si>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</si>
  <si>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</si>
  <si>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</si>
  <si>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</si>
  <si>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</si>
  <si>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</si>
  <si>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</si>
  <si>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</si>
  <si>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</si>
  <si>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</si>
  <si>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</si>
  <si>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</si>
  <si>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</si>
  <si>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</si>
  <si>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</si>
  <si>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</si>
  <si>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</si>
  <si>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</si>
  <si>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</si>
  <si>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</si>
  <si>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</si>
  <si>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</si>
  <si>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</si>
  <si>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</si>
  <si>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</si>
  <si>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</si>
  <si>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</si>
  <si>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</si>
  <si>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</si>
  <si>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</si>
  <si>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</si>
  <si>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</si>
  <si>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</si>
  <si>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</si>
  <si>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</si>
  <si>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</si>
  <si>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</si>
  <si>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</si>
  <si>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</si>
  <si>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</si>
  <si>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</si>
  <si>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</si>
  <si>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</si>
  <si>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</si>
  <si>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</si>
  <si>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</si>
  <si>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</si>
  <si>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</si>
  <si>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</si>
  <si>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</si>
  <si>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</si>
  <si>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</si>
  <si>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</si>
  <si>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</si>
  <si>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</si>
  <si>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</si>
  <si>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</si>
  <si>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</si>
  <si>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</si>
  <si>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</si>
  <si>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</si>
  <si>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</si>
  <si>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</si>
  <si>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</si>
  <si>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</si>
  <si>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</si>
  <si>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</si>
  <si>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</si>
  <si>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</si>
  <si>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</si>
  <si>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</si>
  <si>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</si>
  <si>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</si>
  <si>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</si>
  <si>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</si>
  <si>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</si>
  <si>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</si>
  <si>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</si>
  <si>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</si>
  <si>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</si>
  <si>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</si>
  <si>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</si>
  <si>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</si>
  <si>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</si>
  <si>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</si>
  <si>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</si>
  <si>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</si>
  <si>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</si>
  <si>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</si>
  <si>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</si>
  <si>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</si>
  <si>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</si>
  <si>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</si>
  <si>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</si>
  <si>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</si>
  <si>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</si>
  <si>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</si>
  <si>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</si>
  <si>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</si>
  <si>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</si>
  <si>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</si>
  <si>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</si>
  <si>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</si>
  <si>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</si>
  <si>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</si>
  <si>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</si>
  <si>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</si>
  <si>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</si>
  <si>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</si>
  <si>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</si>
  <si>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</si>
  <si>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</si>
  <si>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</si>
  <si>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</si>
  <si>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</si>
  <si>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</si>
  <si>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</si>
  <si>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</si>
  <si>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</si>
  <si>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</si>
  <si>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</si>
  <si>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</si>
  <si>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</si>
  <si>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</si>
  <si>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</si>
  <si>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</si>
  <si>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</si>
  <si>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</si>
  <si>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</si>
  <si>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</si>
  <si>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</si>
  <si>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</si>
  <si>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</si>
  <si>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</si>
  <si>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</si>
  <si>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</si>
  <si>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</si>
  <si>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</si>
  <si>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</si>
  <si>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</si>
  <si>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</si>
  <si>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</si>
  <si>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</si>
  <si>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</si>
  <si>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</si>
  <si>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</si>
  <si>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</si>
  <si>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</si>
  <si>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</si>
  <si>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</si>
  <si>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</si>
  <si>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</si>
  <si>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</si>
  <si>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</si>
  <si>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</si>
  <si>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</si>
  <si>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</si>
  <si>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</si>
  <si>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</si>
  <si>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</si>
  <si>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</si>
  <si>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</si>
  <si>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</si>
  <si>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</si>
  <si>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</si>
  <si>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</si>
  <si>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</si>
  <si>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</si>
  <si>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</si>
  <si>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</si>
  <si>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</si>
  <si>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</si>
  <si>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</si>
  <si>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</si>
  <si>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</si>
  <si>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</si>
  <si>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</si>
  <si>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</si>
  <si>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</si>
  <si>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</si>
  <si>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</si>
  <si>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</si>
  <si>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</si>
  <si>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</si>
  <si>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</si>
  <si>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</si>
  <si>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</si>
  <si>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</si>
  <si>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</si>
  <si>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</si>
  <si>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</si>
  <si>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</si>
  <si>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</si>
  <si>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</si>
  <si>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</si>
  <si>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</si>
  <si>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</si>
  <si>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</si>
  <si>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</si>
  <si>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</si>
  <si>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</si>
  <si>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</si>
  <si>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</si>
  <si>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</si>
  <si>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</si>
  <si>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</si>
  <si>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</si>
  <si>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</si>
  <si>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</si>
  <si>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</si>
  <si>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</si>
  <si>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</si>
  <si>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</si>
  <si>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</si>
  <si>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</si>
  <si>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</si>
  <si>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</si>
  <si>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</si>
  <si>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</si>
  <si>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</si>
  <si>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</si>
  <si>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</si>
  <si>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</si>
  <si>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</si>
  <si>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</si>
  <si>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</si>
  <si>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</si>
  <si>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</si>
  <si>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</si>
  <si>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</si>
  <si>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</si>
  <si>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</si>
  <si>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</si>
  <si>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</si>
  <si>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</si>
  <si>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</si>
  <si>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</si>
  <si>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</si>
  <si>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</si>
  <si>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</si>
  <si>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</si>
  <si>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</si>
  <si>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</si>
  <si>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</si>
  <si>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</si>
  <si>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</si>
  <si>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</si>
  <si>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</si>
  <si>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</si>
  <si>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</si>
  <si>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</si>
  <si>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</si>
  <si>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</si>
  <si>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</si>
  <si>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</si>
  <si>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</si>
  <si>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</si>
  <si>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</si>
  <si>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</si>
  <si>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</si>
  <si>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</si>
  <si>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</si>
  <si>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</si>
  <si>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</si>
  <si>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</si>
  <si>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</si>
  <si>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</si>
  <si>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</si>
  <si>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</si>
  <si>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</si>
  <si>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</si>
  <si>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</si>
  <si>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</si>
  <si>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</si>
  <si>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</si>
  <si>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</si>
  <si>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</si>
  <si>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</si>
  <si>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</si>
  <si>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</si>
  <si>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</si>
  <si>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</si>
  <si>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</si>
  <si>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</si>
  <si>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</si>
  <si>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</si>
  <si>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</si>
  <si>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</si>
  <si>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</si>
  <si>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</si>
  <si>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</si>
  <si>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</si>
  <si>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</si>
  <si>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</si>
  <si>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</si>
  <si>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</si>
  <si>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</si>
  <si>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</si>
  <si>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</si>
  <si>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</si>
  <si>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</si>
  <si>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</si>
  <si>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</si>
  <si>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</si>
  <si>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</si>
  <si>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</si>
  <si>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</si>
  <si>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</si>
  <si>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</si>
  <si>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</si>
  <si>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</si>
  <si>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</si>
  <si>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</si>
  <si>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</si>
  <si>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</si>
  <si>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</si>
  <si>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</si>
  <si>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</si>
  <si>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</si>
  <si>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</si>
  <si>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</si>
  <si>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</si>
  <si>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</si>
  <si>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</si>
  <si>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</si>
  <si>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</si>
  <si>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</si>
  <si>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</si>
  <si>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</si>
  <si>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</si>
  <si>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</si>
  <si>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</si>
  <si>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</si>
  <si>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</si>
  <si>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</si>
  <si>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</si>
  <si>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</si>
  <si>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</si>
  <si>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</si>
  <si>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</si>
  <si>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</si>
  <si>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</si>
  <si>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</si>
  <si>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</si>
  <si>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</si>
  <si>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</si>
  <si>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</si>
  <si>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</si>
  <si>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</si>
  <si>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</si>
  <si>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</si>
  <si>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</si>
  <si>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</si>
  <si>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</si>
  <si>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</si>
  <si>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</si>
  <si>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</si>
  <si>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</si>
  <si>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</si>
  <si>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</si>
  <si>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</si>
  <si>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</si>
  <si>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</si>
  <si>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</si>
  <si>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</si>
  <si>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</si>
  <si>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</si>
  <si>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</si>
  <si>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</si>
  <si>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</si>
  <si>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</si>
  <si>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</si>
  <si>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</si>
  <si>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</si>
  <si>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</si>
  <si>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</si>
  <si>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</si>
  <si>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</si>
  <si>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</si>
  <si>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</si>
  <si>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</si>
  <si>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</si>
  <si>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</si>
  <si>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</si>
  <si>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</si>
  <si>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</si>
  <si>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</si>
  <si>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</si>
  <si>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</si>
  <si>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</si>
  <si>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</si>
  <si>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</si>
  <si>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</si>
  <si>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</si>
  <si>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</si>
  <si>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</si>
  <si>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</si>
  <si>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</si>
  <si>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</si>
  <si>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</si>
  <si>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</si>
  <si>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</si>
  <si>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</si>
  <si>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</si>
  <si>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</si>
  <si>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</si>
  <si>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</si>
  <si>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</si>
  <si>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</si>
  <si>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</si>
  <si>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</si>
  <si>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</si>
  <si>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</si>
  <si>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</si>
  <si>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</si>
  <si>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</si>
  <si>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</si>
  <si>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</si>
  <si>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</si>
  <si>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</si>
  <si>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</si>
  <si>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</si>
  <si>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</si>
  <si>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</si>
  <si>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</si>
  <si>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</si>
  <si>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</si>
  <si>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</si>
  <si>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</si>
  <si>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</si>
  <si>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</si>
  <si>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</si>
  <si>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</si>
  <si>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</si>
  <si>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</si>
  <si>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</si>
  <si>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</si>
  <si>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</si>
  <si>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</si>
  <si>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</si>
  <si>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</si>
  <si>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</si>
  <si>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</si>
  <si>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</si>
  <si>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</si>
  <si>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</si>
  <si>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</si>
  <si>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</si>
  <si>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</si>
  <si>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</si>
  <si>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</si>
  <si>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</si>
  <si>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</si>
  <si>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</si>
  <si>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</si>
  <si>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</si>
  <si>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</si>
  <si>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</si>
  <si>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</si>
  <si>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</si>
  <si>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</si>
  <si>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</si>
  <si>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</si>
  <si>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</si>
  <si>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</si>
  <si>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</si>
  <si>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</si>
  <si>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</si>
  <si>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</si>
  <si>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</si>
  <si>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</si>
  <si>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</si>
  <si>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</si>
  <si>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</si>
  <si>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</si>
  <si>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</si>
  <si>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</si>
  <si>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</si>
  <si>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</si>
  <si>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</si>
  <si>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</si>
  <si>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</si>
  <si>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</si>
  <si>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</si>
  <si>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</si>
  <si>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</si>
  <si>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</si>
  <si>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</si>
  <si>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</si>
  <si>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</si>
  <si>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</si>
  <si>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</si>
  <si>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</si>
  <si>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</si>
  <si>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</si>
  <si>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</si>
  <si>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</si>
  <si>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</si>
  <si>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</si>
  <si>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</si>
  <si>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</si>
  <si>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</si>
  <si>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</si>
  <si>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</si>
  <si>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</si>
  <si>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</si>
  <si>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</si>
  <si>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</si>
  <si>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</si>
  <si>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</si>
  <si>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</si>
  <si>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</si>
  <si>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</si>
  <si>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</si>
  <si>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</si>
  <si>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</si>
  <si>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</si>
  <si>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</si>
  <si>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</si>
  <si>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</si>
  <si>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</si>
  <si>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</si>
  <si>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</si>
  <si>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</si>
  <si>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</si>
  <si>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</si>
  <si>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</si>
  <si>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</si>
  <si>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</si>
  <si>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</si>
  <si>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</si>
  <si>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</si>
  <si>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</si>
  <si>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</si>
  <si>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</si>
  <si>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</si>
  <si>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</si>
  <si>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</si>
  <si>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</si>
  <si>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</si>
  <si>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</si>
  <si>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</si>
  <si>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</si>
  <si>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</si>
  <si>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</si>
  <si>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</si>
  <si>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</si>
  <si>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</si>
  <si>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</si>
  <si>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</si>
  <si>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</si>
  <si>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</si>
  <si>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</si>
  <si>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</si>
  <si>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</si>
  <si>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</si>
  <si>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</si>
  <si>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</si>
  <si>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</si>
  <si>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</si>
  <si>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</si>
  <si>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</si>
  <si>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</si>
  <si>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</si>
  <si>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</si>
  <si>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</si>
  <si>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</si>
  <si>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</si>
  <si>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</si>
  <si>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</si>
  <si>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</si>
  <si>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</si>
  <si>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</si>
  <si>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</si>
  <si>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</si>
  <si>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</si>
  <si>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</si>
  <si>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</si>
  <si>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</si>
  <si>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</si>
  <si>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</si>
  <si>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</si>
  <si>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</si>
  <si>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</si>
  <si>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</si>
  <si>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</si>
  <si>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</si>
  <si>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</si>
  <si>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</si>
  <si>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</si>
  <si>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</si>
  <si>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</si>
  <si>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</si>
  <si>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</si>
  <si>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</si>
  <si>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</si>
  <si>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</si>
  <si>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</si>
  <si>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</si>
  <si>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</si>
  <si>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</si>
  <si>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</si>
  <si>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</si>
  <si>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</si>
  <si>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</si>
  <si>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</si>
  <si>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</si>
  <si>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</si>
  <si>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</si>
  <si>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</si>
  <si>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</si>
  <si>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</si>
  <si>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</si>
  <si>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</si>
  <si>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</si>
  <si>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</si>
  <si>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</si>
  <si>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</si>
  <si>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</si>
  <si>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</si>
  <si>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</si>
  <si>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</si>
  <si>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</si>
  <si>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</si>
  <si>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</si>
  <si>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</si>
  <si>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</si>
  <si>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</si>
  <si>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</si>
  <si>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</si>
  <si>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</si>
  <si>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</si>
  <si>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</si>
  <si>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</si>
  <si>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</si>
  <si>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</si>
  <si>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</si>
  <si>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</si>
  <si>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</si>
  <si>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</si>
  <si>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</si>
  <si>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</si>
  <si>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</si>
  <si>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</si>
  <si>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</si>
  <si>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</si>
  <si>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</si>
  <si>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</si>
  <si>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</si>
  <si>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</si>
  <si>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</si>
  <si>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</si>
  <si>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</si>
  <si>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</si>
  <si>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</si>
  <si>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</si>
  <si>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</si>
  <si>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</si>
  <si>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</si>
  <si>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</si>
  <si>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</si>
  <si>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</si>
  <si>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</si>
  <si>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</si>
  <si>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</si>
  <si>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</si>
  <si>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</si>
  <si>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</si>
  <si>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</si>
  <si>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</si>
  <si>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</si>
  <si>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</si>
  <si>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</si>
  <si>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</si>
  <si>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</si>
  <si>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</si>
  <si>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</si>
  <si>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</si>
  <si>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</si>
  <si>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</si>
  <si>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</si>
  <si>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</si>
  <si>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</si>
  <si>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</si>
  <si>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</si>
  <si>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</si>
  <si>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</si>
  <si>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</si>
  <si>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</si>
  <si>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</si>
  <si>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</si>
  <si>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</si>
  <si>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</si>
  <si>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</si>
  <si>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</si>
  <si>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</si>
  <si>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</si>
  <si>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</si>
  <si>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</si>
  <si>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</si>
  <si>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</si>
  <si>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</si>
  <si>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</si>
  <si>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</si>
  <si>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</si>
  <si>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</si>
  <si>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</si>
  <si>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</si>
  <si>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</si>
  <si>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</si>
  <si>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</si>
  <si>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</si>
  <si>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</si>
  <si>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</si>
  <si>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</si>
  <si>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</si>
  <si>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</si>
  <si>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</si>
  <si>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</si>
  <si>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</si>
  <si>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</si>
  <si>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</si>
  <si>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</si>
  <si>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</si>
  <si>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</si>
  <si>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</si>
  <si>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</si>
  <si>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</si>
  <si>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</si>
  <si>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</si>
  <si>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</si>
  <si>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</si>
  <si>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</si>
  <si>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</si>
  <si>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</si>
  <si>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</si>
  <si>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</si>
  <si>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</si>
  <si>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</si>
  <si>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</si>
  <si>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</si>
  <si>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</si>
  <si>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</si>
  <si>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</si>
  <si>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</si>
  <si>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</si>
  <si>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</si>
  <si>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</si>
  <si>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</si>
  <si>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</si>
  <si>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</si>
  <si>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</si>
  <si>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</si>
  <si>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</si>
  <si>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</si>
  <si>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</si>
  <si>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</si>
  <si>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</si>
  <si>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</si>
  <si>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</si>
  <si>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</si>
  <si>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</si>
  <si>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</si>
  <si>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</si>
  <si>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</si>
  <si>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</si>
  <si>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</si>
  <si>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</si>
  <si>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</si>
  <si>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</si>
  <si>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</si>
  <si>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</si>
  <si>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</si>
  <si>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</si>
  <si>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</si>
  <si>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</si>
  <si>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</si>
  <si>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</si>
  <si>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</si>
  <si>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</si>
  <si>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</si>
  <si>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</si>
  <si>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</si>
  <si>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</si>
  <si>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</si>
  <si>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</si>
  <si>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</si>
  <si>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</si>
  <si>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</si>
  <si>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</si>
  <si>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</si>
  <si>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</si>
  <si>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</si>
  <si>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</si>
  <si>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</si>
  <si>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</si>
  <si>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</si>
  <si>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</si>
  <si>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</si>
  <si>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</si>
  <si>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</si>
  <si>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</si>
  <si>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</si>
  <si>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</si>
  <si>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</si>
  <si>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</si>
  <si>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</si>
  <si>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</si>
  <si>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</si>
  <si>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</si>
  <si>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</si>
  <si>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</si>
  <si>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</si>
  <si>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</si>
  <si>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</si>
  <si>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</si>
  <si>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</si>
  <si>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</si>
  <si>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</si>
  <si>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</si>
  <si>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</si>
  <si>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</si>
  <si>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</si>
  <si>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</si>
  <si>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</si>
  <si>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</si>
  <si>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</si>
  <si>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</si>
  <si>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</si>
  <si>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</si>
  <si>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</si>
  <si>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</si>
  <si>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</si>
  <si>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</si>
  <si>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</si>
  <si>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</si>
  <si>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</si>
  <si>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</si>
  <si>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</si>
  <si>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</si>
  <si>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</si>
  <si>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</si>
  <si>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</si>
  <si>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</si>
  <si>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</si>
  <si>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</si>
  <si>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</si>
  <si>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</si>
  <si>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</si>
  <si>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</si>
  <si>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</si>
  <si>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</si>
  <si>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</si>
  <si>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</si>
  <si>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</si>
  <si>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</si>
  <si>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</si>
  <si>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</si>
  <si>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</si>
  <si>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</si>
  <si>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</si>
  <si>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</si>
  <si>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</si>
  <si>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</si>
  <si>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</si>
  <si>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</si>
  <si>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</si>
  <si>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</si>
  <si>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</si>
  <si>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</si>
  <si>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</si>
  <si>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</si>
  <si>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</si>
  <si>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</si>
  <si>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</si>
  <si>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</si>
  <si>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</si>
  <si>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</si>
  <si>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</si>
  <si>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</si>
  <si>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</si>
  <si>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</si>
  <si>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</si>
  <si>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</si>
  <si>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</si>
  <si>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</si>
  <si>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</si>
  <si>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</si>
  <si>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</si>
  <si>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</si>
  <si>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</si>
  <si>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</si>
  <si>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</si>
  <si>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</si>
  <si>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</si>
  <si>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</si>
  <si>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</si>
  <si>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</si>
  <si>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</si>
  <si>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</si>
  <si>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</si>
  <si>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</si>
  <si>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</si>
  <si>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</si>
  <si>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</si>
  <si>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</si>
  <si>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</si>
  <si>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</si>
  <si>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</si>
  <si>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</si>
  <si>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</si>
  <si>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</si>
  <si>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</si>
  <si>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</si>
  <si>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</si>
  <si>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</si>
  <si>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</si>
  <si>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</si>
  <si>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</si>
  <si>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</si>
  <si>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</si>
  <si>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</si>
  <si>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</si>
  <si>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</si>
  <si>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</si>
  <si>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</si>
  <si>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</si>
  <si>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</si>
  <si>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</si>
  <si>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</si>
  <si>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</si>
  <si>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</si>
  <si>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</si>
  <si>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</si>
  <si>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</si>
  <si>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</si>
  <si>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</si>
  <si>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</si>
  <si>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</si>
  <si>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</si>
  <si>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</si>
  <si>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</si>
  <si>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</si>
  <si>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</si>
  <si>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</si>
  <si>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</si>
  <si>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</si>
  <si>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</si>
  <si>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</si>
  <si>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</si>
  <si>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</si>
  <si>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</si>
  <si>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</si>
  <si>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</si>
  <si>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</si>
  <si>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</si>
  <si>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</si>
  <si>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</si>
  <si>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</si>
  <si>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</si>
  <si>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</si>
  <si>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</si>
  <si>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</si>
  <si>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</si>
  <si>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</si>
  <si>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</si>
  <si>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</si>
  <si>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</si>
  <si>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</si>
  <si>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</si>
  <si>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</si>
  <si>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</si>
  <si>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</si>
  <si>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</si>
  <si>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</si>
  <si>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</si>
  <si>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</si>
  <si>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</si>
  <si>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</si>
  <si>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</si>
  <si>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</si>
  <si>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</si>
  <si>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</si>
  <si>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</si>
  <si>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</si>
  <si>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</si>
  <si>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</si>
  <si>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</si>
  <si>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</si>
  <si>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</si>
  <si>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</si>
  <si>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</si>
  <si>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</si>
  <si>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</si>
  <si>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</si>
  <si>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</si>
  <si>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</si>
  <si>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</si>
  <si>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</si>
  <si>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</si>
  <si>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</si>
  <si>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</si>
  <si>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</si>
  <si>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</si>
  <si>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</si>
  <si>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</si>
  <si>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</si>
  <si>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</si>
  <si>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</si>
  <si>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</si>
  <si>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</si>
  <si>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</si>
  <si>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</si>
  <si>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</si>
  <si>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</si>
  <si>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</si>
  <si>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</si>
  <si>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</si>
  <si>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</si>
  <si>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</si>
  <si>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</si>
  <si>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</si>
  <si>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</si>
  <si>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</si>
  <si>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</si>
  <si>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</si>
  <si>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</si>
  <si>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</si>
  <si>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</si>
  <si>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</si>
  <si>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</si>
  <si>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</si>
  <si>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</si>
  <si>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</si>
  <si>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</si>
  <si>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</si>
  <si>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</si>
  <si>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</si>
  <si>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</si>
  <si>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</si>
  <si>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</si>
  <si>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</si>
  <si>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</si>
  <si>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</si>
  <si>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</si>
  <si>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</si>
  <si>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</si>
  <si>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</si>
  <si>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</si>
  <si>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</si>
  <si>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</si>
  <si>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</si>
  <si>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</si>
  <si>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</si>
  <si>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</si>
  <si>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</si>
  <si>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</si>
  <si>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</si>
  <si>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</si>
  <si>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</si>
  <si>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</si>
  <si>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</si>
  <si>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</si>
  <si>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</si>
  <si>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</si>
  <si>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</si>
  <si>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</si>
  <si>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</si>
  <si>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</si>
  <si>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</si>
  <si>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</si>
  <si>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</si>
  <si>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</si>
  <si>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</si>
  <si>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</si>
  <si>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</si>
  <si>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</si>
  <si>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</si>
  <si>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</si>
  <si>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</si>
  <si>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</si>
  <si>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</si>
  <si>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</si>
  <si>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</si>
  <si>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</si>
  <si>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</si>
  <si>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</si>
  <si>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</si>
  <si>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</si>
  <si>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</si>
  <si>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</si>
  <si>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</si>
  <si>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</si>
  <si>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</si>
  <si>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</si>
  <si>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</si>
  <si>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</si>
  <si>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</si>
  <si>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</si>
  <si>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</si>
  <si>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</si>
  <si>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</si>
  <si>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</si>
  <si>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</si>
  <si>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</si>
  <si>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</si>
  <si>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</si>
  <si>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</si>
  <si>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</si>
  <si>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</si>
  <si>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</si>
  <si>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</si>
  <si>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</si>
  <si>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</si>
  <si>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</si>
  <si>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</si>
  <si>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</si>
  <si>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</si>
  <si>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</si>
  <si>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</si>
  <si>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</si>
  <si>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</si>
  <si>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</si>
  <si>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</si>
  <si>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</si>
  <si>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</si>
  <si>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</si>
  <si>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</si>
  <si>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</si>
  <si>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</si>
  <si>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</si>
  <si>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</si>
  <si>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</si>
  <si>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</si>
  <si>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</si>
  <si>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</si>
  <si>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</si>
  <si>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</si>
  <si>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</si>
  <si>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</si>
  <si>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</si>
  <si>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</si>
  <si>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</si>
  <si>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</si>
  <si>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</si>
  <si>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</si>
  <si>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</si>
  <si>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</si>
  <si>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</si>
  <si>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</si>
  <si>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</si>
  <si>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</si>
  <si>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</si>
  <si>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</si>
  <si>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</si>
  <si>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</si>
  <si>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</si>
  <si>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</si>
  <si>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</si>
  <si>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</si>
  <si>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</si>
  <si>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</si>
  <si>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</si>
  <si>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</si>
  <si>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</si>
  <si>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</si>
  <si>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</si>
  <si>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</si>
  <si>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</si>
  <si>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</si>
  <si>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</si>
  <si>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</si>
  <si>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</si>
  <si>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</si>
  <si>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</si>
  <si>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</si>
  <si>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</si>
  <si>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</si>
  <si>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</si>
  <si>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</si>
  <si>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</si>
  <si>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</si>
  <si>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</si>
  <si>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</si>
  <si>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</si>
  <si>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</si>
  <si>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</si>
  <si>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</si>
  <si>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</si>
  <si>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</si>
  <si>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</si>
  <si>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</si>
  <si>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</si>
  <si>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</si>
  <si>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</si>
  <si>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</si>
  <si>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</si>
  <si>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</si>
  <si>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</si>
  <si>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</si>
  <si>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</si>
  <si>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</si>
  <si>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</si>
  <si>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</si>
  <si>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</si>
  <si>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</si>
  <si>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</si>
  <si>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</si>
  <si>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</si>
  <si>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</si>
  <si>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</si>
  <si>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</si>
  <si>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</si>
  <si>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</si>
  <si>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</si>
  <si>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</si>
  <si>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</si>
  <si>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</si>
  <si>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</si>
  <si>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</si>
  <si>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</si>
  <si>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</si>
  <si>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</si>
  <si>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</si>
  <si>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</si>
  <si>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</si>
  <si>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</si>
  <si>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</si>
  <si>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</si>
  <si>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</si>
  <si>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</si>
  <si>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</si>
  <si>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</si>
  <si>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</si>
  <si>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</si>
  <si>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</si>
  <si>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</si>
  <si>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</si>
  <si>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</si>
  <si>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</si>
  <si>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</si>
  <si>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</si>
  <si>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</si>
  <si>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</si>
  <si>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</si>
  <si>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</si>
  <si>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</si>
  <si>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</si>
  <si>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</si>
  <si>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</si>
  <si>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</si>
  <si>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</si>
  <si>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</si>
  <si>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</si>
  <si>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</si>
  <si>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</si>
  <si>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</si>
  <si>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</si>
  <si>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</si>
  <si>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</si>
  <si>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</si>
  <si>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</si>
  <si>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</si>
  <si>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</si>
  <si>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</si>
  <si>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</si>
  <si>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</si>
  <si>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</si>
  <si>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</si>
  <si>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</si>
  <si>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</si>
  <si>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</si>
  <si>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</si>
  <si>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</si>
  <si>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</si>
  <si>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</si>
  <si>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</si>
  <si>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</si>
  <si>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</si>
  <si>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</si>
  <si>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</si>
  <si>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</si>
  <si>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</si>
  <si>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</si>
  <si>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</si>
  <si>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</si>
  <si>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</si>
  <si>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</si>
  <si>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</si>
  <si>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</si>
  <si>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</si>
  <si>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</si>
  <si>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</si>
  <si>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</si>
  <si>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</si>
  <si>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</si>
  <si>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</si>
  <si>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</si>
  <si>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</si>
  <si>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</si>
  <si>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</si>
  <si>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</si>
  <si>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</si>
  <si>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</si>
  <si>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</si>
  <si>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</si>
  <si>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</si>
  <si>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</si>
  <si>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</si>
  <si>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</si>
  <si>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</si>
  <si>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</si>
  <si>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</si>
  <si>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</si>
  <si>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</si>
  <si>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</si>
  <si>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</si>
  <si>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</si>
  <si>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</si>
  <si>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</si>
  <si>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</si>
  <si>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</si>
  <si>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</si>
  <si>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</si>
  <si>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</si>
  <si>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</si>
  <si>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</si>
  <si>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</si>
  <si>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</si>
  <si>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</si>
  <si>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</si>
  <si>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</si>
  <si>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</si>
  <si>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</si>
  <si>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</si>
  <si>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</si>
  <si>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</si>
  <si>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</si>
  <si>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</si>
  <si>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</si>
  <si>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</si>
  <si>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</si>
  <si>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</si>
  <si>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</si>
  <si>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</si>
  <si>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</si>
  <si>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</si>
  <si>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</si>
  <si>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</si>
  <si>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</si>
  <si>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</si>
  <si>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</si>
  <si>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</si>
  <si>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</si>
  <si>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</si>
  <si>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</si>
  <si>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</si>
  <si>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</si>
  <si>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</si>
  <si>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</si>
  <si>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</si>
  <si>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</si>
  <si>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</si>
  <si>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</si>
  <si>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</si>
  <si>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</si>
  <si>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</si>
  <si>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</si>
  <si>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</si>
  <si>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</si>
  <si>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</si>
  <si>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</si>
  <si>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</si>
  <si>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</si>
  <si>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</si>
  <si>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</si>
  <si>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</si>
  <si>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</si>
  <si>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</si>
  <si>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</si>
  <si>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</si>
  <si>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</si>
  <si>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</si>
  <si>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</si>
  <si>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</si>
  <si>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</si>
  <si>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</si>
  <si>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</si>
  <si>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</si>
  <si>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</si>
  <si>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</si>
  <si>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</si>
  <si>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</si>
  <si>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</si>
  <si>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</si>
  <si>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</si>
  <si>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</si>
  <si>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</si>
  <si>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</si>
  <si>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</si>
  <si>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</si>
  <si>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</si>
  <si>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</si>
  <si>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</si>
  <si>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</si>
  <si>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</si>
  <si>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</si>
  <si>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</si>
  <si>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</si>
  <si>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</si>
  <si>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</si>
  <si>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</si>
  <si>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</si>
  <si>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</si>
  <si>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</si>
  <si>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</si>
  <si>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</si>
  <si>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</si>
  <si>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</si>
  <si>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</si>
  <si>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</si>
  <si>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</si>
  <si>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</si>
  <si>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</si>
  <si>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</si>
  <si>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</si>
  <si>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</si>
  <si>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</si>
  <si>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</si>
  <si>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</si>
  <si>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</si>
  <si>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</si>
  <si>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</si>
  <si>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</si>
  <si>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</si>
  <si>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</si>
  <si>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</si>
  <si>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</si>
  <si>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</si>
  <si>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</si>
  <si>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</si>
  <si>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</si>
  <si>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</si>
  <si>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</si>
  <si>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</si>
  <si>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</si>
  <si>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</si>
  <si>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</si>
  <si>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</si>
  <si>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</si>
  <si>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</si>
  <si>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</si>
  <si>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</si>
  <si>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</si>
  <si>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</si>
  <si>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</si>
  <si>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</si>
  <si>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</si>
  <si>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</si>
  <si>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</si>
  <si>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</si>
  <si>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</si>
  <si>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</si>
  <si>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</si>
  <si>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</si>
  <si>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</si>
  <si>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</si>
  <si>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</si>
  <si>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</si>
  <si>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</si>
  <si>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</si>
  <si>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</si>
  <si>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</si>
  <si>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</si>
  <si>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</si>
  <si>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</si>
  <si>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</si>
  <si>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</si>
  <si>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</si>
  <si>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</si>
  <si>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</si>
  <si>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</si>
  <si>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</si>
  <si>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</si>
  <si>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</si>
  <si>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</si>
  <si>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</si>
  <si>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</si>
  <si>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</si>
  <si>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</si>
  <si>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</si>
  <si>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</si>
  <si>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</si>
  <si>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</si>
  <si>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</si>
  <si>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</si>
  <si>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</si>
  <si>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</si>
  <si>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</si>
  <si>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</si>
  <si>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</si>
  <si>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</si>
  <si>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</si>
  <si>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</si>
  <si>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</si>
  <si>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</si>
  <si>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</si>
  <si>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</si>
  <si>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</si>
  <si>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</si>
  <si>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</si>
  <si>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</si>
  <si>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</si>
  <si>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</si>
  <si>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</si>
  <si>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</si>
  <si>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</si>
  <si>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</si>
  <si>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</si>
  <si>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</si>
  <si>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</si>
  <si>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</si>
  <si>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</si>
  <si>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</si>
  <si>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</si>
  <si>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</si>
  <si>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</si>
  <si>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</si>
  <si>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</si>
  <si>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</si>
  <si>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</si>
  <si>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</si>
  <si>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</si>
  <si>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</si>
  <si>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</si>
  <si>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</si>
  <si>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</si>
  <si>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</si>
  <si>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</si>
  <si>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</si>
  <si>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</si>
  <si>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</si>
  <si>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</si>
  <si>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</si>
  <si>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</si>
  <si>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</si>
  <si>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</si>
  <si>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</si>
  <si>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</si>
  <si>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</si>
  <si>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</si>
  <si>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</si>
  <si>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</si>
  <si>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</si>
  <si>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</si>
  <si>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</si>
  <si>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</si>
  <si>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</si>
  <si>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</si>
  <si>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</si>
  <si>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</si>
  <si>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</si>
  <si>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</si>
  <si>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</si>
  <si>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</si>
  <si>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</si>
  <si>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</si>
  <si>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</si>
  <si>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</si>
  <si>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</si>
  <si>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</si>
  <si>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</si>
  <si>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</si>
  <si>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</si>
  <si>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</si>
  <si>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</si>
  <si>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</si>
  <si>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</si>
  <si>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</si>
  <si>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</si>
  <si>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</si>
  <si>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</si>
  <si>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</si>
  <si>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</si>
  <si>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</si>
  <si>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</si>
  <si>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</si>
  <si>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</si>
  <si>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</si>
  <si>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</si>
  <si>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</si>
  <si>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</si>
  <si>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</si>
  <si>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</si>
  <si>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</si>
  <si>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</si>
  <si>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</si>
  <si>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</si>
  <si>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</si>
  <si>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</si>
  <si>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</si>
  <si>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</si>
  <si>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</si>
  <si>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</si>
  <si>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</si>
  <si>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</si>
  <si>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</si>
  <si>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</si>
  <si>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</si>
  <si>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</si>
  <si>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</si>
  <si>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</si>
  <si>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</si>
  <si>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</si>
  <si>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</si>
  <si>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</si>
  <si>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</si>
  <si>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</si>
  <si>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</si>
  <si>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</si>
  <si>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</si>
  <si>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</si>
  <si>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</si>
  <si>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</si>
  <si>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</si>
  <si>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</si>
  <si>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</si>
  <si>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</si>
  <si>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</si>
  <si>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</si>
  <si>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</si>
  <si>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</si>
  <si>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</si>
  <si>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</si>
  <si>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</si>
  <si>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</si>
  <si>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</si>
  <si>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</si>
  <si>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</si>
  <si>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</si>
  <si>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</si>
  <si>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</si>
  <si>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</si>
  <si>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</si>
  <si>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</si>
  <si>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</si>
  <si>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</si>
  <si>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</si>
  <si>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</si>
  <si>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</si>
  <si>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</si>
  <si>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</si>
  <si>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</si>
  <si>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</si>
  <si>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</si>
  <si>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</si>
  <si>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</si>
  <si>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</si>
  <si>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</si>
  <si>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</si>
  <si>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</si>
  <si>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</si>
  <si>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</si>
  <si>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</si>
  <si>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</si>
  <si>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</si>
  <si>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</si>
  <si>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</si>
  <si>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</si>
  <si>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</si>
  <si>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</si>
  <si>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</si>
  <si>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</si>
  <si>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</si>
  <si>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</si>
  <si>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</si>
  <si>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</si>
  <si>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</si>
  <si>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</si>
  <si>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</si>
  <si>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</si>
  <si>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</si>
  <si>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</si>
  <si>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</si>
  <si>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</si>
  <si>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</si>
  <si>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</si>
  <si>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</si>
  <si>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</si>
  <si>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</si>
  <si>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</si>
  <si>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</si>
  <si>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</si>
  <si>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</si>
  <si>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</si>
  <si>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</si>
  <si>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</si>
  <si>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</si>
  <si>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</si>
  <si>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</si>
  <si>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</si>
  <si>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</si>
  <si>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</si>
  <si>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</si>
  <si>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</si>
  <si>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</si>
  <si>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</si>
  <si>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</si>
  <si>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</si>
  <si>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</si>
  <si>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</si>
  <si>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</si>
  <si>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</si>
  <si>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</si>
  <si>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</si>
  <si>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</si>
  <si>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</si>
  <si>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</si>
  <si>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</si>
  <si>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</si>
  <si>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</si>
  <si>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</si>
  <si>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</si>
  <si>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</si>
  <si>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</si>
  <si>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</si>
  <si>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</si>
  <si>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</si>
  <si>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</si>
  <si>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</si>
  <si>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</si>
  <si>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</si>
  <si>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</si>
  <si>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</si>
  <si>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</si>
  <si>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</si>
  <si>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</si>
  <si>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</si>
  <si>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</si>
  <si>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</si>
  <si>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</si>
  <si>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</si>
  <si>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</si>
  <si>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</si>
  <si>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</si>
  <si>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</si>
  <si>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</si>
  <si>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</si>
  <si>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</si>
  <si>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</si>
  <si>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</si>
  <si>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</si>
  <si>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</si>
  <si>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</si>
  <si>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</si>
  <si>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</si>
  <si>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</si>
  <si>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</si>
  <si>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</si>
  <si>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</si>
  <si>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</si>
  <si>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</si>
  <si>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</si>
  <si>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</si>
  <si>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</si>
  <si>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</si>
  <si>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</si>
  <si>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</si>
  <si>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</si>
  <si>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</si>
  <si>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</si>
  <si>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</si>
  <si>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</si>
  <si>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</si>
  <si>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</si>
  <si>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</si>
  <si>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</si>
  <si>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</si>
  <si>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</si>
  <si>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</si>
  <si>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</si>
  <si>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</si>
  <si>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</si>
  <si>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</si>
  <si>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</si>
  <si>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</si>
  <si>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</si>
  <si>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</si>
  <si>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</si>
  <si>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</si>
  <si>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</si>
  <si>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</si>
  <si>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</si>
  <si>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</si>
  <si>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</si>
  <si>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</si>
  <si>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</si>
  <si>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</si>
  <si>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</si>
  <si>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</si>
  <si>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</si>
  <si>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</si>
  <si>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</si>
  <si>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</si>
  <si>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</si>
  <si>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</si>
  <si>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</si>
  <si>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</si>
  <si>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</si>
  <si>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</si>
  <si>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</si>
  <si>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</si>
  <si>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</si>
  <si>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</si>
  <si>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</si>
  <si>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</si>
  <si>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</si>
  <si>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</si>
  <si>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</si>
  <si>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</si>
  <si>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</si>
  <si>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</si>
  <si>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</si>
  <si>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</si>
  <si>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</si>
  <si>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</si>
  <si>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</si>
  <si>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</si>
  <si>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</si>
  <si>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</si>
  <si>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</si>
  <si>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</si>
  <si>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</si>
  <si>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</si>
  <si>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</si>
  <si>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</si>
  <si>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</si>
  <si>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</si>
  <si>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</si>
  <si>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</si>
  <si>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</si>
  <si>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</si>
  <si>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</si>
  <si>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</si>
  <si>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</si>
  <si>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</si>
  <si>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</si>
  <si>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</si>
  <si>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</si>
  <si>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</si>
  <si>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</si>
  <si>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</si>
  <si>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</si>
  <si>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</si>
  <si>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</si>
  <si>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</si>
  <si>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</si>
  <si>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</si>
  <si>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</si>
  <si>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</si>
  <si>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</si>
  <si>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</si>
  <si>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</si>
  <si>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</si>
  <si>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</si>
  <si>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</si>
  <si>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</si>
  <si>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</si>
  <si>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</si>
  <si>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</si>
  <si>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</si>
  <si>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</si>
  <si>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</si>
  <si>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</si>
  <si>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</si>
  <si>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</si>
  <si>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</si>
  <si>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</si>
  <si>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</si>
  <si>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</si>
  <si>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</si>
  <si>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</si>
  <si>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</si>
  <si>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</si>
  <si>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</si>
  <si>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</si>
  <si>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</si>
  <si>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</si>
  <si>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</si>
  <si>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</si>
  <si>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</si>
  <si>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</si>
  <si>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</si>
  <si>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</si>
  <si>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</si>
  <si>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</si>
  <si>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</si>
  <si>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</si>
  <si>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</si>
  <si>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</si>
  <si>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</si>
  <si>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</si>
  <si>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</si>
  <si>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</si>
  <si>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</si>
  <si>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</si>
  <si>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</si>
  <si>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</si>
  <si>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</si>
  <si>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</si>
  <si>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</si>
  <si>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</si>
  <si>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</si>
  <si>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</si>
  <si>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</si>
  <si>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</si>
  <si>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</si>
  <si>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</si>
  <si>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</si>
  <si>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</si>
  <si>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</si>
  <si>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</si>
  <si>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</si>
  <si>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</si>
  <si>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</si>
  <si>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</si>
  <si>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</si>
  <si>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</si>
  <si>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</si>
  <si>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</si>
  <si>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</si>
  <si>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</si>
  <si>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</si>
  <si>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</si>
  <si>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</si>
  <si>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</si>
  <si>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</si>
  <si>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</si>
  <si>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</si>
  <si>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</si>
  <si>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</si>
  <si>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</si>
  <si>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</si>
  <si>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</si>
  <si>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</si>
  <si>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</si>
  <si>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</si>
  <si>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</si>
  <si>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</si>
  <si>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</si>
  <si>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</si>
  <si>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</si>
  <si>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</si>
  <si>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</si>
  <si>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</si>
  <si>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</si>
  <si>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</si>
  <si>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</si>
  <si>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</si>
  <si>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</si>
  <si>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</si>
  <si>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</si>
  <si>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</si>
  <si>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</si>
  <si>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</si>
  <si>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</si>
  <si>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</si>
  <si>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</si>
  <si>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</si>
  <si>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</si>
  <si>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</si>
  <si>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</si>
  <si>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</si>
  <si>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</si>
  <si>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</si>
  <si>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</si>
  <si>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</si>
  <si>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</si>
  <si>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</si>
  <si>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</si>
  <si>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</si>
  <si>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</si>
  <si>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</si>
  <si>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</si>
  <si>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</si>
  <si>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</si>
  <si>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</si>
  <si>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</si>
  <si>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</si>
  <si>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</si>
  <si>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</si>
  <si>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</si>
  <si>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</si>
  <si>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</si>
  <si>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</si>
  <si>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</si>
  <si>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</si>
  <si>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</si>
  <si>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</si>
  <si>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</si>
  <si>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</si>
  <si>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</si>
  <si>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</si>
  <si>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</si>
  <si>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</si>
  <si>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</si>
  <si>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</si>
  <si>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</si>
  <si>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</si>
  <si>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</si>
  <si>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</si>
  <si>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</si>
  <si>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</si>
  <si>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</si>
  <si>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</si>
  <si>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</si>
  <si>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</si>
  <si>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</si>
  <si>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</si>
  <si>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</si>
  <si>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</si>
  <si>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</si>
  <si>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</si>
  <si>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</si>
  <si>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</si>
  <si>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</si>
  <si>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</si>
  <si>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</si>
  <si>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</si>
  <si>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</si>
  <si>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</si>
  <si>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</si>
  <si>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</si>
  <si>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</si>
  <si>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</si>
  <si>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</si>
  <si>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</si>
  <si>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</si>
  <si>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</si>
  <si>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</si>
  <si>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</si>
  <si>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</si>
  <si>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</si>
  <si>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</si>
  <si>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</si>
  <si>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</si>
  <si>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</si>
  <si>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</si>
  <si>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</si>
  <si>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</si>
  <si>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</si>
  <si>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</si>
  <si>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</si>
  <si>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</si>
  <si>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</si>
  <si>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</si>
  <si>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</si>
  <si>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</si>
  <si>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</si>
  <si>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</si>
  <si>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</si>
  <si>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</si>
  <si>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</si>
  <si>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</si>
  <si>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</si>
  <si>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</si>
  <si>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</si>
  <si>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</si>
  <si>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</si>
  <si>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</si>
  <si>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</si>
  <si>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</si>
  <si>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</si>
  <si>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</si>
  <si>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</si>
  <si>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</si>
  <si>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</si>
  <si>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</si>
  <si>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</si>
  <si>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</si>
  <si>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</si>
  <si>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</si>
  <si>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</si>
  <si>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</si>
  <si>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</si>
  <si>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</si>
  <si>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</si>
  <si>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</si>
  <si>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</si>
  <si>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</si>
  <si>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</si>
  <si>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</si>
  <si>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</si>
  <si>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</si>
  <si>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</si>
  <si>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</si>
  <si>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</si>
  <si>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</si>
  <si>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</si>
  <si>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</si>
  <si>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</si>
  <si>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</si>
  <si>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</si>
  <si>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</si>
  <si>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</si>
  <si>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</si>
  <si>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</si>
  <si>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</si>
  <si>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</si>
  <si>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</si>
  <si>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</si>
  <si>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</si>
  <si>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</si>
  <si>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</si>
  <si>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</si>
  <si>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</si>
  <si>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</si>
  <si>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</si>
  <si>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</si>
  <si>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</si>
  <si>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</si>
  <si>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</si>
  <si>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</si>
  <si>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</si>
  <si>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</si>
  <si>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</si>
  <si>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</si>
  <si>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</si>
  <si>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</si>
  <si>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</si>
  <si>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</si>
  <si>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</si>
  <si>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</si>
  <si>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</si>
  <si>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</si>
  <si>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</si>
  <si>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</si>
  <si>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</si>
  <si>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</si>
  <si>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</si>
  <si>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</si>
  <si>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</si>
  <si>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</si>
  <si>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</si>
  <si>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</si>
  <si>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</si>
  <si>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</si>
  <si>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</si>
  <si>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</si>
  <si>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</si>
  <si>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</si>
  <si>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</si>
  <si>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</si>
  <si>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</si>
  <si>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</si>
  <si>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</si>
  <si>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</si>
  <si>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</si>
  <si>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</si>
  <si>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</si>
  <si>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</si>
  <si>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</si>
  <si>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</si>
  <si>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</si>
  <si>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</si>
  <si>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</si>
  <si>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</si>
  <si>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</si>
  <si>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</si>
  <si>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</si>
  <si>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</si>
  <si>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</si>
  <si>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</si>
  <si>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</si>
  <si>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</si>
  <si>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</si>
  <si>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</si>
  <si>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</si>
  <si>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</si>
  <si>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</si>
  <si>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</si>
  <si>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</si>
  <si>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</si>
  <si>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</si>
  <si>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</si>
  <si>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</si>
  <si>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</si>
  <si>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</si>
  <si>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</si>
  <si>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</si>
  <si>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</si>
  <si>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</si>
  <si>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</si>
  <si>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</si>
  <si>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</si>
  <si>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</si>
  <si>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</si>
  <si>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</si>
  <si>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</si>
  <si>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</si>
  <si>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</si>
  <si>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</si>
  <si>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</si>
  <si>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</si>
  <si>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</si>
  <si>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</si>
  <si>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</si>
  <si>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</si>
  <si>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</si>
  <si>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</si>
  <si>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</si>
  <si>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</si>
  <si>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</si>
  <si>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</si>
  <si>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</si>
  <si>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</si>
  <si>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</si>
  <si>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</si>
  <si>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</si>
  <si>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</si>
  <si>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</si>
  <si>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</si>
  <si>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</si>
  <si>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</si>
  <si>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</si>
  <si>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</si>
  <si>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</si>
  <si>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</si>
  <si>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</si>
  <si>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</si>
  <si>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</si>
  <si>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</si>
  <si>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</si>
  <si>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</si>
  <si>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</si>
  <si>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</si>
  <si>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</si>
  <si>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</si>
  <si>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</si>
  <si>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</si>
  <si>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</si>
  <si>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</si>
  <si>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</si>
  <si>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</si>
  <si>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</si>
  <si>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</si>
  <si>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</si>
  <si>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</si>
  <si>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</si>
  <si>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</si>
  <si>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</si>
  <si>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</si>
  <si>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</si>
  <si>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</si>
  <si>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</si>
  <si>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</si>
  <si>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</si>
  <si>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</si>
  <si>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</si>
  <si>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</si>
  <si>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</si>
  <si>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</si>
  <si>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</si>
  <si>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</si>
  <si>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</si>
  <si>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</si>
  <si>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</si>
  <si>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</si>
  <si>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</si>
  <si>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</si>
  <si>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</si>
  <si>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</si>
  <si>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</si>
  <si>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</si>
  <si>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</si>
  <si>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</si>
  <si>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</si>
  <si>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</si>
  <si>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</si>
  <si>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</si>
  <si>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</si>
  <si>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</si>
  <si>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</si>
  <si>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</si>
  <si>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</si>
  <si>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</si>
  <si>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</si>
  <si>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</si>
  <si>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</si>
  <si>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</si>
  <si>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</si>
  <si>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</si>
  <si>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</si>
  <si>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</si>
  <si>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</si>
  <si>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</si>
  <si>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</si>
  <si>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</si>
  <si>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</si>
  <si>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</si>
  <si>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</si>
  <si>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</si>
  <si>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</si>
  <si>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</si>
  <si>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</si>
  <si>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</si>
  <si>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</si>
  <si>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</si>
  <si>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</si>
  <si>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</si>
  <si>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</si>
  <si>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</si>
  <si>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</si>
  <si>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</si>
  <si>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</si>
  <si>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</si>
  <si>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</si>
  <si>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</si>
  <si>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</si>
  <si>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</si>
  <si>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</si>
  <si>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</si>
  <si>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</si>
  <si>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</si>
  <si>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</si>
  <si>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</si>
  <si>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</si>
  <si>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</si>
  <si>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</si>
  <si>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</si>
  <si>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</si>
  <si>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</si>
  <si>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</si>
  <si>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</si>
  <si>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</si>
  <si>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</si>
  <si>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</si>
  <si>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</si>
  <si>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</si>
  <si>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</si>
  <si>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</si>
  <si>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</si>
  <si>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</si>
  <si>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</si>
  <si>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</si>
  <si>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</si>
  <si>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</si>
  <si>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</si>
  <si>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</si>
  <si>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</si>
  <si>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</si>
  <si>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</si>
  <si>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</si>
  <si>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</si>
  <si>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</si>
  <si>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</si>
  <si>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</si>
  <si>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</si>
  <si>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</si>
  <si>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</si>
  <si>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</si>
  <si>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</si>
  <si>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</si>
  <si>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</si>
  <si>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</si>
  <si>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</si>
  <si>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</si>
  <si>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</si>
  <si>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</si>
  <si>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</si>
  <si>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</si>
  <si>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</si>
  <si>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</si>
  <si>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</si>
  <si>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</si>
  <si>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</si>
  <si>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</si>
  <si>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</si>
  <si>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</si>
  <si>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</si>
  <si>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</si>
  <si>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</si>
  <si>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</si>
  <si>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</si>
  <si>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</si>
  <si>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</si>
  <si>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</si>
  <si>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</si>
  <si>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</si>
  <si>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</si>
  <si>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</si>
  <si>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</si>
  <si>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</si>
  <si>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</si>
  <si>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</si>
  <si>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</si>
  <si>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</si>
  <si>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</si>
  <si>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</si>
  <si>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</si>
  <si>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</si>
  <si>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</si>
  <si>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</si>
  <si>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</si>
  <si>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</si>
  <si>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</si>
  <si>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</si>
  <si>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</si>
  <si>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</si>
  <si>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</si>
  <si>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</si>
  <si>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</si>
  <si>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</si>
  <si>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</si>
  <si>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</si>
  <si>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</si>
  <si>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</si>
  <si>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</si>
  <si>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</si>
  <si>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</si>
  <si>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</si>
  <si>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</si>
  <si>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</si>
  <si>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</si>
  <si>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</si>
  <si>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</si>
  <si>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</si>
  <si>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</si>
  <si>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</si>
  <si>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</si>
  <si>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</si>
  <si>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</si>
  <si>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</si>
  <si>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</si>
  <si>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</si>
  <si>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</si>
  <si>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</si>
  <si>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</si>
  <si>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</si>
  <si>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</si>
  <si>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</si>
  <si>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</si>
  <si>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</si>
  <si>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</si>
  <si>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</si>
  <si>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</si>
  <si>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</si>
  <si>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</si>
  <si>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</si>
  <si>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</si>
  <si>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</si>
  <si>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</si>
  <si>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</si>
  <si>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</si>
  <si>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</si>
  <si>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</si>
  <si>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</si>
  <si>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</si>
  <si>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</si>
  <si>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</si>
  <si>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</si>
  <si>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</si>
  <si>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</si>
  <si>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</si>
  <si>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</si>
  <si>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</si>
  <si>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</si>
  <si>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</si>
  <si>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</si>
  <si>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</si>
  <si>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</si>
  <si>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</si>
  <si>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</si>
  <si>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</si>
  <si>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</si>
  <si>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</si>
  <si>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</si>
  <si>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</si>
  <si>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</si>
  <si>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</si>
  <si>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</si>
  <si>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</si>
  <si>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</si>
  <si>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</si>
  <si>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</si>
  <si>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</si>
  <si>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</si>
  <si>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</si>
  <si>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</si>
  <si>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</si>
  <si>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</si>
  <si>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</si>
  <si>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</si>
  <si>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</si>
  <si>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</si>
  <si>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</si>
  <si>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</si>
  <si>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</si>
  <si>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</si>
  <si>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</si>
  <si>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</si>
  <si>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</si>
  <si>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</si>
  <si>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</si>
  <si>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</si>
  <si>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</si>
  <si>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</si>
  <si>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</si>
  <si>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</si>
  <si>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</si>
  <si>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</si>
  <si>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</si>
  <si>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</si>
  <si>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</si>
  <si>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</si>
  <si>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</si>
  <si>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</si>
  <si>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</si>
  <si>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</si>
  <si>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</si>
  <si>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</si>
  <si>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</si>
  <si>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</si>
  <si>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</si>
  <si>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</si>
  <si>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</si>
  <si>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</si>
  <si>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</si>
  <si>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</si>
  <si>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</si>
  <si>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</si>
  <si>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</si>
  <si>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</si>
  <si>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</si>
  <si>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</si>
  <si>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</si>
  <si>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</si>
  <si>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</si>
  <si>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</si>
  <si>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</si>
  <si>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</si>
  <si>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</si>
  <si>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</si>
  <si>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</si>
  <si>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</si>
  <si>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</si>
  <si>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</si>
  <si>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</si>
  <si>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</si>
  <si>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</si>
  <si>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</si>
  <si>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</si>
  <si>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</si>
  <si>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</si>
  <si>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</si>
  <si>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</si>
  <si>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</si>
  <si>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</si>
  <si>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</si>
  <si>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</si>
  <si>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</si>
  <si>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</si>
  <si>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</si>
  <si>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</si>
  <si>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</si>
  <si>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</si>
  <si>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</si>
  <si>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</si>
  <si>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</si>
  <si>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</si>
  <si>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</si>
  <si>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</si>
  <si>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</si>
  <si>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</si>
  <si>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</si>
  <si>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</si>
  <si>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</si>
  <si>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</si>
  <si>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</si>
  <si>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</si>
  <si>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</si>
  <si>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</si>
  <si>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</si>
  <si>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</si>
  <si>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</si>
  <si>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</si>
  <si>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</si>
  <si>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</si>
  <si>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</si>
  <si>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</si>
  <si>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</si>
  <si>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</si>
  <si>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</si>
  <si>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</si>
  <si>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</si>
  <si>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</si>
  <si>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</si>
  <si>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</si>
  <si>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</si>
  <si>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</si>
  <si>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</si>
  <si>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</si>
  <si>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</si>
  <si>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</si>
  <si>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</si>
  <si>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</si>
  <si>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</si>
  <si>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</si>
  <si>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</si>
  <si>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</si>
  <si>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</si>
  <si>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</si>
  <si>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</si>
  <si>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</si>
  <si>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</si>
  <si>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</si>
  <si>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</si>
  <si>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</si>
  <si>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</si>
  <si>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</si>
  <si>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</si>
  <si>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</si>
  <si>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</si>
  <si>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</si>
  <si>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</si>
  <si>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</si>
  <si>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</si>
  <si>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</si>
  <si>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</si>
  <si>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</si>
  <si>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</si>
  <si>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</si>
  <si>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</si>
  <si>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</si>
  <si>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</si>
  <si>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</si>
  <si>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</si>
  <si>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</si>
  <si>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</si>
  <si>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</si>
  <si>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</si>
  <si>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</si>
  <si>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</si>
  <si>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</si>
  <si>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</si>
  <si>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</si>
  <si>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</si>
  <si>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</si>
  <si>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</si>
  <si>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</si>
  <si>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</si>
  <si>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</si>
  <si>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</si>
  <si>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</si>
  <si>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</si>
  <si>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</si>
  <si>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</si>
  <si>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</si>
  <si>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</si>
  <si>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</si>
  <si>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</si>
  <si>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</si>
  <si>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</si>
  <si>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</si>
  <si>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</si>
  <si>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</si>
  <si>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</si>
  <si>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</si>
  <si>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</si>
  <si>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</si>
  <si>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</si>
  <si>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</si>
  <si>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</si>
  <si>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</si>
  <si>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</si>
  <si>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</si>
  <si>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</si>
  <si>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</si>
  <si>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</si>
  <si>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</si>
  <si>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</si>
  <si>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</si>
  <si>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</si>
  <si>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</si>
  <si>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</si>
  <si>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</si>
  <si>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</si>
  <si>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</si>
  <si>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</si>
  <si>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</si>
  <si>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</si>
  <si>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</si>
  <si>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</si>
  <si>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</si>
  <si>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</si>
  <si>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</si>
  <si>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</si>
  <si>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</si>
  <si>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</si>
  <si>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</si>
  <si>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</si>
  <si>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</si>
  <si>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</si>
  <si>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</si>
  <si>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</si>
  <si>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</si>
  <si>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</si>
  <si>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</si>
  <si>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</si>
  <si>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</si>
  <si>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</si>
  <si>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</si>
  <si>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</si>
  <si>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</si>
  <si>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</si>
  <si>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</si>
  <si>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</si>
  <si>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</si>
  <si>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</si>
  <si>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</si>
  <si>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</si>
  <si>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</si>
  <si>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</si>
  <si>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</si>
  <si>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</si>
  <si>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</si>
  <si>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</si>
  <si>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</si>
  <si>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</si>
  <si>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</si>
  <si>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</si>
  <si>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</si>
  <si>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</si>
  <si>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</si>
  <si>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</si>
  <si>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</si>
  <si>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</si>
  <si>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</si>
  <si>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</si>
  <si>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</si>
  <si>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</si>
  <si>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</si>
  <si>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</si>
  <si>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</si>
  <si>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</si>
  <si>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</si>
  <si>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</si>
  <si>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</si>
  <si>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</si>
  <si>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</si>
  <si>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</si>
  <si>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</si>
  <si>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</si>
  <si>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</si>
  <si>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</si>
  <si>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</si>
  <si>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</si>
  <si>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</si>
  <si>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</si>
  <si>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</si>
  <si>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</si>
  <si>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</si>
  <si>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</si>
  <si>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</si>
  <si>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</si>
  <si>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</si>
  <si>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</si>
  <si>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</si>
  <si>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</si>
  <si>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</si>
  <si>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</si>
  <si>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</si>
  <si>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</si>
  <si>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</si>
  <si>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</si>
  <si>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</si>
  <si>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</si>
  <si>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</si>
  <si>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</si>
  <si>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</si>
  <si>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</si>
  <si>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</si>
  <si>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</si>
  <si>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</si>
  <si>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</si>
  <si>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</si>
  <si>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</si>
  <si>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</si>
  <si>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</si>
  <si>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</si>
  <si>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</si>
  <si>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</si>
  <si>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</si>
  <si>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</si>
  <si>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</si>
  <si>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</si>
  <si>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</si>
  <si>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</si>
  <si>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</si>
  <si>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</si>
  <si>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</si>
  <si>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</si>
  <si>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</si>
  <si>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</si>
  <si>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</si>
  <si>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</si>
  <si>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</si>
  <si>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</si>
  <si>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</si>
  <si>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</si>
  <si>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</si>
  <si>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</si>
  <si>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</si>
  <si>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</si>
  <si>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</si>
  <si>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</si>
  <si>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</si>
  <si>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</si>
  <si>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</si>
  <si>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</si>
  <si>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</si>
  <si>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</si>
  <si>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</si>
  <si>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</si>
  <si>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</si>
  <si>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</si>
  <si>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</si>
  <si>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</si>
  <si>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</si>
  <si>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</si>
  <si>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</si>
  <si>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</si>
  <si>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</si>
  <si>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</si>
  <si>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</si>
  <si>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</si>
  <si>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</si>
  <si>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</si>
  <si>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</si>
  <si>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</si>
  <si>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</si>
  <si>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</si>
  <si>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</si>
  <si>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</si>
  <si>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</si>
  <si>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</si>
  <si>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</si>
  <si>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</si>
  <si>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</si>
  <si>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</si>
  <si>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</si>
  <si>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</si>
  <si>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</si>
  <si>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</si>
  <si>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</si>
  <si>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</si>
  <si>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</si>
  <si>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</si>
  <si>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</si>
  <si>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</si>
  <si>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</si>
  <si>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</si>
  <si>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</si>
  <si>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</si>
  <si>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</si>
  <si>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</si>
  <si>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</si>
  <si>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</si>
  <si>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</si>
  <si>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</si>
  <si>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</si>
  <si>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</si>
  <si>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</si>
  <si>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</si>
  <si>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</si>
  <si>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</si>
  <si>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</si>
  <si>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</si>
  <si>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</si>
  <si>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</si>
  <si>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</si>
  <si>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</si>
  <si>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</si>
  <si>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</si>
  <si>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</si>
  <si>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</si>
  <si>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</si>
  <si>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</si>
  <si>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</si>
  <si>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</si>
  <si>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</si>
  <si>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</si>
  <si>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</si>
  <si>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</si>
  <si>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</si>
  <si>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</si>
  <si>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</si>
  <si>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</si>
  <si>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</si>
  <si>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</si>
  <si>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</si>
  <si>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</si>
  <si>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</si>
  <si>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</si>
  <si>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</si>
  <si>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</si>
  <si>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</si>
  <si>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</si>
  <si>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</si>
  <si>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</si>
  <si>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</si>
  <si>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</si>
  <si>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</si>
  <si>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</si>
  <si>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</si>
  <si>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</si>
  <si>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</si>
  <si>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</si>
  <si>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</si>
  <si>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</si>
  <si>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</si>
  <si>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</si>
  <si>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</si>
  <si>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</si>
  <si>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</si>
  <si>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</si>
  <si>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</si>
  <si>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</si>
  <si>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</si>
  <si>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</si>
  <si>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</si>
  <si>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</si>
  <si>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</si>
  <si>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</si>
  <si>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</si>
  <si>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</si>
  <si>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</si>
  <si>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</si>
  <si>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</si>
  <si>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</si>
  <si>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</si>
  <si>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</si>
  <si>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</si>
  <si>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</si>
  <si>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</si>
  <si>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</si>
  <si>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</si>
  <si>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</si>
  <si>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</si>
  <si>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</si>
  <si>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</si>
  <si>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</si>
  <si>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</si>
  <si>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</si>
  <si>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</si>
  <si>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</si>
  <si>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</si>
  <si>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</si>
  <si>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</si>
  <si>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</si>
  <si>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</si>
  <si>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</si>
  <si>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</si>
  <si>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</si>
  <si>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</si>
  <si>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</si>
  <si>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</si>
  <si>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</si>
  <si>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</si>
  <si>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</si>
  <si>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</si>
  <si>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</si>
  <si>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</si>
  <si>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</si>
  <si>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</si>
  <si>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</si>
  <si>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</si>
  <si>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</si>
  <si>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</si>
  <si>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</si>
  <si>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</si>
  <si>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</si>
  <si>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</si>
  <si>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</si>
  <si>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</si>
  <si>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</si>
  <si>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</si>
  <si>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</si>
  <si>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</si>
  <si>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</si>
  <si>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</si>
  <si>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</si>
  <si>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</si>
  <si>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</si>
  <si>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</si>
  <si>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</si>
  <si>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</si>
  <si>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</si>
  <si>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</si>
  <si>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</si>
  <si>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</si>
  <si>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</si>
  <si>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</si>
  <si>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</si>
  <si>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</si>
  <si>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</si>
  <si>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</si>
  <si>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</si>
  <si>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</si>
  <si>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</si>
  <si>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</si>
  <si>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</si>
  <si>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</si>
  <si>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</si>
  <si>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</si>
  <si>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</si>
  <si>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</si>
  <si>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</si>
  <si>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</si>
  <si>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</si>
  <si>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</si>
  <si>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</si>
  <si>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</si>
  <si>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</si>
  <si>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</si>
  <si>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</si>
  <si>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</si>
  <si>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</si>
  <si>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</si>
  <si>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</si>
  <si>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</si>
  <si>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</si>
  <si>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</si>
  <si>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</si>
  <si>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</si>
  <si>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</si>
  <si>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</si>
  <si>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</si>
  <si>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</si>
  <si>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</si>
  <si>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</si>
  <si>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</si>
  <si>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</si>
  <si>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</si>
  <si>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</si>
  <si>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</si>
  <si>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</si>
  <si>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</si>
  <si>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</si>
  <si>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</si>
  <si>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</si>
  <si>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</si>
  <si>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</si>
  <si>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</si>
  <si>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</si>
  <si>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</si>
  <si>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</si>
  <si>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</si>
  <si>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</si>
  <si>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</si>
  <si>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</si>
  <si>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</si>
  <si>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</si>
  <si>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</si>
  <si>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</si>
  <si>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</si>
  <si>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</si>
  <si>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</si>
  <si>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</si>
  <si>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</si>
  <si>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</si>
  <si>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</si>
  <si>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</si>
  <si>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</si>
  <si>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</si>
  <si>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</si>
  <si>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</si>
  <si>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</si>
  <si>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</si>
  <si>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</si>
  <si>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</si>
  <si>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</si>
  <si>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</si>
  <si>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</si>
  <si>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</si>
  <si>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</si>
  <si>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</si>
  <si>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</si>
  <si>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</si>
  <si>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</si>
  <si>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</si>
  <si>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</si>
  <si>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</si>
  <si>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</si>
  <si>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</si>
  <si>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</si>
  <si>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</si>
  <si>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</si>
  <si>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</si>
  <si>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</si>
  <si>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</si>
  <si>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</si>
  <si>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</si>
  <si>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</si>
  <si>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</si>
  <si>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</si>
  <si>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</si>
  <si>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</si>
  <si>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</si>
  <si>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</si>
  <si>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</si>
  <si>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</si>
  <si>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</si>
  <si>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</si>
  <si>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</si>
  <si>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</si>
  <si>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</si>
  <si>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</si>
  <si>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</si>
  <si>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</si>
  <si>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</si>
  <si>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</si>
  <si>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</si>
  <si>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</si>
  <si>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</si>
  <si>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</si>
  <si>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</si>
  <si>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</si>
  <si>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</si>
  <si>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</si>
  <si>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</si>
  <si>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</si>
  <si>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</si>
  <si>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</si>
  <si>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</si>
  <si>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</si>
  <si>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</si>
  <si>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</si>
  <si>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</si>
  <si>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</si>
  <si>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</si>
  <si>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</si>
  <si>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</si>
  <si>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</si>
  <si>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</si>
  <si>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</si>
  <si>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</si>
  <si>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</si>
  <si>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</si>
  <si>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</si>
  <si>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</si>
  <si>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</si>
  <si>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</si>
  <si>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</si>
  <si>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</si>
  <si>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</si>
  <si>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</si>
  <si>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</si>
  <si>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</si>
  <si>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</si>
  <si>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</si>
  <si>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</si>
  <si>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</si>
  <si>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</si>
  <si>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</si>
  <si>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</si>
  <si>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</si>
  <si>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</si>
  <si>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</si>
  <si>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</si>
  <si>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</si>
  <si>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</si>
  <si>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</si>
  <si>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</si>
  <si>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</si>
  <si>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</si>
  <si>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</si>
  <si>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</si>
  <si>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</si>
  <si>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</si>
  <si>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</si>
  <si>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</si>
  <si>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</si>
  <si>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</si>
  <si>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</si>
  <si>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</si>
  <si>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</si>
  <si>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</si>
  <si>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</si>
  <si>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</si>
  <si>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</si>
  <si>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</si>
  <si>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</si>
  <si>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</si>
  <si>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</si>
  <si>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</si>
  <si>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</si>
  <si>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</si>
  <si>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</si>
  <si>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</si>
  <si>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</si>
  <si>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</si>
  <si>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</si>
  <si>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</si>
  <si>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</si>
  <si>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</si>
  <si>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</si>
  <si>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</si>
  <si>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</si>
  <si>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</si>
  <si>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</si>
  <si>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</si>
  <si>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</si>
  <si>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</si>
  <si>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</si>
  <si>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</si>
  <si>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</si>
  <si>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</si>
  <si>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</si>
  <si>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</si>
  <si>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</si>
  <si>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</si>
  <si>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</si>
  <si>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</si>
  <si>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</si>
  <si>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</si>
  <si>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</si>
  <si>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</si>
  <si>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</si>
  <si>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</si>
  <si>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</si>
  <si>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</si>
  <si>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</si>
  <si>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</si>
  <si>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</si>
  <si>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</si>
  <si>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</si>
  <si>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</si>
  <si>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</si>
  <si>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</si>
  <si>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</si>
  <si>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</si>
  <si>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</si>
  <si>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</si>
  <si>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</si>
  <si>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</si>
  <si>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</si>
  <si>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</si>
  <si>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</si>
  <si>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</si>
  <si>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</si>
  <si>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</si>
  <si>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</si>
  <si>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</si>
  <si>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</si>
  <si>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</si>
  <si>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</si>
  <si>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</si>
  <si>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</si>
  <si>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</si>
  <si>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</si>
  <si>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</si>
  <si>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</si>
  <si>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</si>
  <si>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</si>
  <si>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</si>
  <si>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</si>
  <si>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</si>
  <si>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</si>
  <si>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</si>
  <si>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</si>
  <si>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</si>
  <si>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</si>
  <si>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</si>
  <si>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</si>
  <si>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</si>
  <si>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</si>
  <si>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</si>
  <si>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</si>
  <si>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</si>
  <si>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</si>
  <si>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</si>
  <si>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</si>
  <si>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</si>
  <si>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</si>
  <si>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</si>
  <si>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</si>
  <si>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</si>
  <si>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</si>
  <si>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</si>
  <si>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</si>
  <si>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</si>
  <si>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</si>
  <si>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</si>
  <si>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</si>
  <si>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</si>
  <si>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</si>
  <si>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</si>
  <si>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</si>
  <si>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</si>
  <si>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</si>
  <si>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</si>
  <si>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</si>
  <si>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</si>
  <si>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</si>
  <si>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</si>
  <si>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</si>
  <si>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</si>
  <si>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</si>
  <si>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</si>
  <si>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</si>
  <si>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</si>
  <si>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</si>
  <si>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</si>
  <si>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</si>
  <si>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</si>
  <si>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</si>
  <si>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</si>
  <si>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</si>
  <si>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</si>
  <si>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</si>
  <si>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</si>
  <si>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</si>
  <si>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</si>
  <si>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</si>
  <si>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</si>
  <si>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</si>
  <si>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</si>
  <si>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</si>
  <si>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</si>
  <si>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</si>
  <si>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</si>
  <si>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</si>
  <si>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</si>
  <si>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</si>
  <si>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</si>
  <si>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</si>
  <si>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</si>
  <si>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</si>
  <si>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</si>
  <si>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</si>
  <si>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</si>
  <si>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</si>
  <si>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</si>
  <si>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</si>
  <si>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</si>
  <si>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</si>
  <si>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</si>
  <si>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</si>
  <si>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</si>
  <si>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</si>
  <si>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</si>
  <si>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</si>
  <si>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</si>
  <si>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</si>
  <si>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</si>
  <si>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</si>
  <si>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</si>
  <si>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</si>
  <si>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</si>
  <si>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</si>
  <si>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</si>
  <si>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</si>
  <si>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</si>
  <si>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</si>
  <si>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</si>
  <si>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</si>
  <si>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</si>
  <si>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</si>
  <si>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</si>
  <si>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</si>
  <si>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</si>
  <si>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</si>
  <si>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</si>
  <si>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</si>
  <si>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</si>
  <si>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</si>
  <si>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</si>
  <si>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</si>
  <si>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</si>
  <si>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</si>
  <si>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</si>
  <si>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</si>
  <si>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</si>
  <si>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</si>
  <si>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</si>
  <si>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</si>
  <si>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</si>
  <si>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</si>
  <si>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</si>
  <si>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</si>
  <si>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</si>
  <si>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</si>
  <si>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</si>
  <si>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</si>
  <si>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</si>
  <si>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</si>
  <si>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</si>
  <si>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</si>
  <si>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</si>
  <si>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</si>
  <si>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</si>
  <si>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</si>
  <si>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</si>
  <si>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</si>
  <si>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</si>
  <si>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</si>
  <si>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</si>
  <si>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</si>
  <si>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</si>
  <si>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</si>
  <si>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</si>
  <si>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</si>
  <si>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</si>
  <si>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</si>
  <si>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</si>
  <si>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</si>
  <si>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</si>
  <si>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</si>
  <si>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</si>
  <si>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</si>
  <si>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</si>
  <si>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</si>
  <si>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</si>
  <si>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</si>
  <si>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</si>
  <si>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</si>
  <si>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</si>
  <si>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</si>
  <si>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</si>
  <si>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</si>
  <si>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</si>
  <si>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</si>
  <si>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</si>
  <si>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</si>
  <si>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</si>
  <si>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</si>
  <si>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</si>
  <si>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</si>
  <si>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</si>
  <si>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</si>
  <si>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</si>
  <si>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</si>
  <si>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</si>
  <si>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</si>
  <si>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</si>
  <si>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</si>
  <si>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</si>
  <si>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</si>
  <si>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</si>
  <si>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</si>
  <si>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</si>
  <si>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</si>
  <si>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</si>
  <si>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</si>
  <si>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</si>
  <si>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</si>
  <si>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</si>
  <si>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</si>
  <si>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</si>
  <si>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</si>
  <si>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</si>
  <si>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</si>
  <si>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</si>
  <si>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</si>
  <si>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</si>
  <si>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</si>
  <si>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</si>
  <si>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</si>
  <si>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</si>
  <si>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</si>
  <si>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</si>
  <si>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</si>
  <si>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</si>
  <si>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</si>
  <si>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</si>
  <si>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</si>
  <si>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</si>
  <si>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</si>
  <si>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</si>
  <si>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</si>
  <si>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</si>
  <si>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</si>
  <si>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</si>
  <si>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</si>
  <si>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</si>
  <si>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</si>
  <si>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</si>
  <si>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</si>
  <si>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</si>
  <si>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</si>
  <si>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</si>
  <si>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</si>
  <si>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</si>
  <si>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</si>
  <si>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</si>
  <si>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</si>
  <si>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</si>
  <si>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</si>
  <si>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</si>
  <si>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</si>
  <si>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</si>
  <si>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</si>
  <si>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</si>
  <si>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</si>
  <si>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</si>
  <si>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</si>
  <si>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</si>
  <si>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</si>
  <si>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</si>
  <si>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</si>
  <si>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</si>
  <si>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</si>
  <si>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</si>
  <si>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</si>
  <si>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</si>
  <si>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</si>
  <si>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</si>
  <si>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</si>
  <si>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</si>
  <si>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</si>
  <si>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</si>
  <si>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</si>
  <si>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</si>
  <si>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</si>
  <si>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</si>
  <si>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</si>
  <si>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</si>
  <si>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</si>
  <si>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</si>
  <si>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</si>
  <si>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</si>
  <si>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</si>
  <si>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</si>
  <si>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</si>
  <si>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</si>
  <si>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</si>
  <si>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</si>
  <si>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</si>
  <si>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</si>
  <si>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</si>
  <si>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</si>
  <si>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</si>
  <si>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</si>
  <si>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</si>
  <si>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</si>
  <si>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</si>
  <si>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</si>
  <si>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</si>
  <si>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</si>
  <si>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</si>
  <si>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</si>
  <si>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</si>
  <si>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</si>
  <si>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</si>
  <si>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</si>
  <si>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</si>
  <si>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</si>
  <si>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</si>
  <si>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</si>
  <si>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</si>
  <si>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</si>
  <si>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</si>
  <si>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</si>
  <si>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</si>
  <si>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</si>
  <si>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</si>
  <si>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</si>
  <si>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</si>
  <si>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</si>
  <si>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</si>
  <si>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</si>
  <si>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</si>
  <si>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</si>
  <si>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</si>
  <si>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</si>
  <si>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</si>
  <si>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</si>
  <si>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</si>
  <si>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</si>
  <si>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</si>
  <si>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</si>
  <si>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</si>
  <si>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</si>
  <si>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</si>
  <si>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</si>
  <si>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</si>
  <si>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</si>
  <si>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</si>
  <si>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</si>
  <si>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</si>
  <si>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</si>
  <si>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</si>
  <si>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</si>
  <si>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</si>
  <si>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</si>
  <si>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</si>
  <si>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</si>
  <si>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</si>
  <si>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</si>
  <si>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</si>
  <si>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</si>
  <si>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</si>
  <si>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</si>
  <si>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</si>
  <si>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</si>
  <si>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</si>
  <si>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</si>
  <si>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</si>
  <si>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</si>
  <si>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</si>
  <si>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</si>
  <si>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</si>
  <si>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</si>
  <si>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</si>
  <si>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</si>
  <si>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</si>
  <si>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</si>
  <si>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</si>
  <si>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</si>
  <si>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</si>
  <si>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</si>
  <si>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</si>
  <si>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</si>
  <si>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</si>
  <si>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</si>
  <si>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</si>
  <si>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</si>
  <si>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</si>
  <si>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</si>
  <si>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</si>
  <si>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</si>
  <si>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</si>
  <si>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</si>
  <si>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</si>
  <si>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</si>
  <si>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</si>
  <si>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</si>
  <si>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</si>
  <si>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</si>
  <si>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</si>
  <si>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</si>
  <si>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</si>
  <si>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</si>
  <si>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</si>
  <si>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</si>
  <si>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</si>
  <si>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</si>
  <si>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</si>
  <si>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</si>
  <si>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</si>
  <si>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</si>
  <si>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</si>
  <si>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</si>
  <si>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</si>
  <si>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</si>
  <si>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</si>
  <si>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</si>
  <si>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</si>
  <si>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</si>
  <si>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</si>
  <si>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</si>
  <si>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</si>
  <si>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</si>
  <si>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</si>
  <si>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</si>
  <si>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</si>
  <si>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</si>
  <si>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</si>
  <si>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</si>
  <si>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</si>
  <si>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</si>
  <si>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</si>
  <si>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</si>
  <si>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</si>
  <si>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</si>
  <si>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</si>
  <si>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</si>
  <si>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</si>
  <si>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</si>
  <si>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</si>
  <si>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</si>
  <si>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</si>
  <si>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</si>
  <si>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</si>
  <si>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</si>
  <si>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</si>
  <si>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</si>
  <si>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</si>
  <si>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</si>
  <si>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</si>
  <si>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</si>
  <si>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</si>
  <si>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</si>
  <si>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</si>
  <si>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</si>
  <si>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</si>
  <si>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</si>
  <si>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</si>
  <si>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</si>
  <si>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</si>
  <si>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</si>
  <si>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</si>
  <si>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</si>
  <si>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</si>
  <si>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</si>
  <si>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</si>
  <si>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</si>
  <si>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</si>
  <si>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</si>
  <si>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</si>
  <si>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</si>
  <si>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</si>
  <si>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</si>
  <si>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</si>
  <si>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</si>
  <si>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</si>
  <si>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</si>
  <si>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</si>
  <si>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</si>
  <si>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</si>
  <si>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</si>
  <si>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</si>
  <si>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</si>
  <si>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</si>
  <si>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</si>
  <si>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</si>
  <si>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</si>
  <si>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</si>
  <si>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</si>
  <si>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</si>
  <si>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</si>
  <si>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</si>
  <si>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</si>
  <si>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</si>
  <si>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</si>
  <si>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</si>
  <si>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</si>
  <si>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</si>
  <si>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</si>
  <si>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</si>
  <si>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</si>
  <si>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</si>
  <si>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</si>
  <si>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</si>
  <si>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</si>
  <si>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</si>
  <si>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</si>
  <si>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</si>
  <si>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</si>
  <si>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</si>
  <si>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</si>
  <si>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</si>
  <si>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</si>
  <si>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</si>
  <si>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</si>
  <si>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</si>
  <si>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</si>
  <si>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</si>
  <si>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</si>
  <si>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</si>
  <si>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</si>
  <si>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</si>
  <si>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</si>
  <si>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</si>
  <si>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</si>
  <si>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</si>
  <si>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</si>
  <si>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</si>
  <si>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</si>
  <si>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</si>
  <si>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</si>
  <si>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</si>
  <si>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</si>
  <si>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</si>
  <si>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</si>
  <si>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</si>
  <si>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</si>
  <si>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</si>
  <si>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</si>
  <si>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</si>
  <si>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</si>
  <si>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</si>
  <si>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</si>
  <si>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</si>
  <si>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</si>
  <si>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</si>
  <si>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</si>
  <si>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</si>
  <si>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</si>
  <si>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</si>
  <si>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</si>
  <si>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</si>
  <si>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</si>
  <si>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</si>
  <si>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</si>
  <si>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</si>
  <si>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</si>
  <si>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</si>
  <si>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</si>
  <si>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</si>
  <si>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</si>
  <si>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</si>
  <si>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</si>
  <si>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</si>
  <si>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</si>
  <si>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</si>
  <si>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</si>
  <si>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</si>
  <si>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</si>
  <si>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</si>
  <si>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</si>
  <si>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</si>
  <si>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</si>
  <si>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</si>
  <si>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</si>
  <si>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</si>
  <si>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</si>
  <si>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</si>
  <si>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</si>
  <si>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</si>
  <si>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</si>
  <si>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</si>
  <si>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</si>
  <si>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</si>
  <si>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</si>
  <si>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</si>
  <si>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</si>
  <si>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</si>
  <si>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</si>
  <si>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</si>
  <si>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</si>
  <si>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</si>
  <si>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</si>
  <si>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</si>
  <si>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</si>
  <si>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</si>
  <si>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</si>
  <si>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</si>
  <si>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</si>
  <si>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</si>
  <si>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</si>
  <si>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</si>
  <si>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</si>
  <si>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</si>
  <si>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</si>
  <si>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</si>
  <si>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</si>
  <si>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</si>
  <si>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</si>
  <si>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</si>
  <si>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</si>
  <si>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</si>
  <si>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</si>
  <si>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</si>
  <si>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</si>
  <si>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</si>
  <si>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</si>
  <si>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</si>
  <si>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</si>
  <si>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</si>
  <si>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</si>
  <si>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</si>
  <si>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</si>
  <si>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</si>
  <si>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</si>
  <si>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</si>
  <si>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</si>
  <si>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</si>
  <si>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</si>
  <si>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</si>
  <si>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</si>
  <si>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</si>
  <si>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</si>
  <si>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</si>
  <si>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</si>
  <si>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</si>
  <si>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</si>
  <si>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</si>
  <si>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</si>
  <si>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</si>
  <si>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</si>
  <si>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</si>
  <si>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</si>
  <si>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</si>
  <si>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</si>
  <si>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</si>
  <si>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</si>
  <si>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</si>
  <si>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</si>
  <si>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</si>
  <si>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</si>
  <si>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</si>
  <si>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</si>
  <si>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</si>
  <si>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</si>
  <si>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</si>
  <si>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</si>
  <si>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</si>
  <si>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</si>
  <si>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</si>
  <si>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</si>
  <si>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</si>
  <si>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</si>
  <si>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</si>
  <si>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</si>
  <si>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</si>
  <si>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</si>
  <si>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</si>
  <si>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</si>
  <si>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</si>
  <si>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</si>
  <si>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</si>
  <si>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</si>
  <si>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</si>
  <si>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</si>
  <si>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</si>
  <si>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</si>
  <si>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</si>
  <si>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</si>
  <si>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</si>
  <si>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</si>
  <si>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</si>
  <si>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</si>
  <si>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</si>
  <si>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</si>
  <si>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</si>
  <si>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</si>
  <si>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</si>
  <si>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</si>
  <si>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</si>
  <si>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</si>
  <si>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</si>
  <si>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</si>
  <si>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</si>
  <si>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</si>
  <si>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</si>
  <si>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</si>
  <si>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</si>
  <si>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</si>
  <si>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</si>
  <si>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</si>
  <si>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</si>
  <si>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</si>
  <si>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</si>
  <si>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</si>
  <si>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</si>
  <si>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</si>
  <si>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</si>
  <si>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</si>
  <si>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</si>
  <si>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</si>
  <si>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</si>
  <si>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</si>
  <si>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</si>
  <si>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</si>
  <si>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</si>
  <si>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</si>
  <si>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</si>
  <si>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</si>
  <si>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</si>
  <si>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</si>
  <si>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</si>
  <si>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</si>
  <si>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</si>
  <si>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</si>
  <si>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</si>
  <si>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</si>
  <si>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</si>
  <si>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</si>
  <si>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</si>
  <si>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</si>
  <si>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</si>
  <si>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</si>
  <si>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</si>
  <si>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</si>
  <si>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</si>
  <si>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</si>
  <si>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</si>
  <si>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</si>
  <si>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</si>
  <si>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</si>
  <si>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</si>
  <si>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</si>
  <si>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</si>
  <si>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</si>
  <si>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</si>
  <si>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</si>
  <si>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</si>
  <si>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</si>
  <si>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</si>
  <si>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</si>
  <si>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</si>
  <si>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</si>
  <si>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</si>
  <si>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</si>
  <si>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</si>
  <si>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</si>
  <si>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</si>
  <si>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</si>
  <si>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</si>
  <si>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</si>
  <si>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</si>
  <si>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</si>
  <si>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</si>
  <si>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</si>
  <si>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</si>
  <si>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</si>
  <si>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</si>
  <si>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</si>
  <si>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</si>
  <si>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</si>
  <si>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</si>
  <si>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</si>
  <si>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</si>
  <si>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</si>
  <si>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</si>
  <si>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</si>
  <si>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</si>
  <si>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</si>
  <si>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</si>
  <si>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</si>
  <si>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</si>
  <si>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</si>
  <si>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</si>
  <si>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</si>
  <si>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</si>
  <si>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</si>
  <si>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</si>
  <si>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</si>
  <si>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</si>
  <si>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</si>
  <si>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</si>
  <si>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</si>
  <si>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</si>
  <si>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</si>
  <si>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</si>
  <si>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</si>
  <si>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</si>
  <si>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</si>
  <si>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</si>
  <si>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</si>
  <si>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</si>
  <si>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</si>
  <si>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</si>
  <si>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</si>
  <si>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</si>
  <si>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</si>
  <si>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</si>
  <si>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</si>
  <si>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</si>
  <si>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</si>
  <si>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</si>
  <si>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</si>
  <si>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</si>
  <si>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</si>
  <si>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</si>
  <si>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</si>
  <si>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</si>
  <si>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</si>
  <si>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</si>
  <si>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</si>
  <si>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</si>
  <si>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</si>
  <si>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</si>
  <si>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</si>
  <si>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</si>
  <si>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</si>
  <si>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</si>
  <si>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</si>
  <si>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</si>
  <si>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</si>
  <si>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</si>
  <si>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</si>
  <si>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</si>
  <si>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</si>
  <si>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</si>
  <si>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</si>
  <si>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</si>
  <si>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</si>
  <si>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</si>
  <si>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</si>
  <si>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</si>
  <si>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</si>
  <si>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</si>
  <si>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</si>
  <si>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</si>
  <si>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</si>
  <si>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</si>
  <si>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</si>
  <si>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</si>
  <si>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</si>
  <si>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</si>
  <si>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</si>
  <si>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</si>
  <si>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</si>
  <si>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</si>
  <si>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</si>
  <si>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</si>
  <si>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</si>
  <si>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</si>
  <si>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</si>
  <si>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</si>
  <si>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</si>
  <si>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</si>
  <si>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</si>
  <si>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</si>
  <si>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</si>
  <si>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</si>
  <si>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</si>
  <si>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</si>
  <si>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</si>
  <si>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</si>
  <si>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</si>
  <si>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</si>
  <si>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</si>
  <si>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</si>
  <si>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</si>
  <si>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</si>
  <si>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</si>
  <si>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</si>
  <si>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</si>
  <si>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</si>
  <si>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</si>
  <si>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</si>
  <si>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</si>
  <si>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</si>
  <si>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</si>
  <si>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</si>
  <si>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</si>
  <si>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</si>
  <si>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</si>
  <si>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</si>
  <si>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</si>
  <si>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</si>
  <si>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</si>
  <si>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</si>
  <si>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</si>
  <si>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</si>
  <si>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</si>
  <si>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</si>
  <si>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</si>
  <si>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</si>
  <si>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</si>
  <si>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</si>
  <si>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</si>
  <si>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</si>
  <si>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</si>
  <si>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</si>
  <si>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</si>
  <si>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</si>
  <si>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</si>
  <si>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</si>
  <si>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</si>
  <si>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</si>
  <si>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</si>
  <si>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</si>
  <si>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</si>
  <si>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</si>
  <si>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</si>
  <si>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</si>
  <si>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</si>
  <si>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</si>
  <si>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</si>
  <si>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</si>
  <si>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</si>
  <si>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</si>
  <si>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</si>
  <si>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</si>
  <si>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</si>
  <si>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</si>
  <si>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</si>
  <si>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</si>
  <si>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</si>
  <si>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</si>
  <si>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</si>
  <si>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</si>
  <si>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</si>
  <si>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</si>
  <si>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</si>
  <si>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</si>
  <si>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</si>
  <si>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</si>
  <si>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</si>
  <si>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</si>
  <si>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</si>
  <si>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</si>
  <si>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</si>
  <si>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</si>
  <si>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</si>
  <si>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</si>
  <si>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</si>
  <si>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</si>
  <si>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</si>
  <si>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</si>
  <si>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</si>
  <si>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</si>
  <si>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</si>
  <si>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</si>
  <si>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</si>
  <si>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</si>
  <si>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</si>
  <si>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</si>
  <si>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</si>
  <si>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</si>
  <si>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</si>
  <si>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</si>
  <si>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</si>
  <si>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</si>
  <si>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</si>
  <si>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</si>
  <si>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</si>
  <si>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</si>
  <si>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</si>
  <si>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</si>
  <si>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</si>
  <si>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</si>
  <si>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</si>
  <si>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</si>
  <si>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</si>
  <si>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</si>
  <si>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</si>
  <si>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</si>
  <si>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</si>
  <si>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</si>
  <si>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</si>
  <si>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</si>
  <si>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</si>
  <si>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</si>
  <si>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</si>
  <si>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</si>
  <si>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</si>
  <si>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</si>
  <si>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</si>
  <si>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</si>
  <si>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</si>
  <si>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</si>
  <si>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</si>
  <si>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</si>
  <si>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</si>
  <si>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</si>
  <si>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</si>
  <si>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</si>
  <si>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</si>
  <si>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</si>
  <si>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</si>
  <si>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</si>
  <si>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</si>
  <si>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</si>
  <si>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</si>
  <si>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</si>
  <si>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</si>
  <si>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</si>
  <si>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</si>
  <si>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</si>
  <si>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</si>
  <si>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</si>
  <si>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</si>
  <si>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</si>
  <si>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</si>
  <si>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</si>
  <si>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</si>
  <si>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</si>
  <si>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</si>
  <si>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</si>
  <si>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</si>
  <si>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</si>
  <si>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</si>
  <si>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</si>
  <si>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</si>
  <si>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</si>
  <si>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</si>
  <si>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</si>
  <si>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</si>
  <si>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</si>
  <si>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</si>
  <si>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</si>
  <si>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</si>
  <si>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</si>
  <si>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</si>
  <si>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</si>
  <si>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</si>
  <si>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</si>
  <si>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</si>
  <si>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</si>
  <si>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</si>
  <si>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</si>
  <si>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</si>
  <si>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</si>
  <si>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</si>
  <si>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</si>
  <si>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</si>
  <si>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</si>
  <si>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</si>
  <si>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</si>
  <si>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</si>
  <si>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</si>
  <si>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</si>
  <si>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</si>
  <si>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</si>
  <si>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</si>
  <si>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</si>
  <si>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</si>
  <si>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</si>
  <si>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</si>
  <si>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</si>
  <si>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</si>
  <si>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</si>
  <si>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</si>
  <si>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</si>
  <si>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</si>
  <si>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</si>
  <si>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</si>
  <si>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</si>
  <si>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</si>
  <si>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</si>
  <si>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</si>
  <si>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</si>
  <si>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</si>
  <si>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</si>
  <si>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</si>
  <si>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</si>
  <si>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</si>
  <si>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</si>
  <si>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</si>
  <si>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</si>
  <si>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</si>
  <si>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</si>
  <si>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</si>
  <si>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</si>
  <si>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</si>
  <si>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</si>
  <si>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</si>
  <si>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</si>
  <si>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</si>
  <si>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</si>
  <si>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</si>
  <si>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</si>
  <si>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</si>
  <si>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</si>
  <si>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</si>
  <si>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</si>
  <si>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</si>
  <si>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</si>
  <si>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</si>
  <si>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</si>
  <si>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</si>
  <si>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</si>
  <si>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</si>
  <si>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</si>
  <si>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</si>
  <si>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</si>
  <si>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</si>
  <si>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</si>
  <si>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</si>
  <si>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</si>
  <si>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</si>
  <si>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</si>
  <si>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</si>
  <si>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</si>
  <si>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</si>
  <si>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</si>
  <si>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</si>
  <si>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</si>
  <si>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</si>
  <si>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</si>
  <si>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</si>
  <si>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</si>
  <si>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</si>
  <si>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</si>
  <si>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</si>
  <si>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</si>
  <si>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</si>
  <si>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</si>
  <si>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</si>
  <si>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</si>
  <si>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</si>
  <si>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</si>
  <si>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</si>
  <si>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</si>
  <si>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</si>
  <si>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</si>
  <si>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</si>
  <si>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</si>
  <si>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</si>
  <si>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</si>
  <si>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</si>
  <si>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</si>
  <si>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</si>
  <si>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</si>
  <si>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</si>
  <si>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</si>
  <si>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</si>
  <si>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</si>
  <si>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</si>
  <si>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</si>
  <si>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</si>
  <si>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</si>
  <si>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</si>
  <si>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</si>
  <si>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</si>
  <si>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</si>
  <si>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</si>
  <si>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</si>
  <si>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</si>
  <si>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</si>
  <si>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</si>
  <si>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</si>
  <si>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</si>
  <si>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</si>
  <si>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</si>
  <si>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</si>
  <si>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</si>
  <si>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</si>
  <si>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</si>
  <si>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</si>
  <si>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</si>
  <si>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</si>
  <si>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</si>
  <si>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</si>
  <si>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</si>
  <si>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</si>
  <si>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</si>
  <si>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</si>
  <si>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</si>
  <si>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</si>
  <si>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</si>
  <si>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</si>
  <si>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</si>
  <si>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</si>
  <si>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</si>
  <si>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</si>
  <si>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</si>
  <si>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</si>
  <si>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</si>
  <si>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</si>
  <si>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</si>
  <si>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</si>
  <si>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</si>
  <si>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</si>
  <si>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</si>
  <si>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</si>
  <si>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</si>
  <si>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</si>
  <si>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</si>
  <si>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</si>
  <si>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</si>
  <si>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</si>
  <si>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</si>
  <si>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</si>
  <si>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</si>
  <si>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</si>
  <si>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</si>
  <si>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</si>
  <si>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</si>
  <si>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</si>
  <si>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</si>
  <si>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</si>
  <si>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</si>
  <si>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</si>
  <si>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</si>
  <si>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</si>
  <si>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</si>
  <si>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</si>
  <si>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</si>
  <si>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</si>
  <si>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</si>
  <si>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</si>
  <si>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</si>
  <si>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</si>
  <si>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</si>
  <si>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</si>
  <si>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</si>
  <si>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</si>
  <si>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</si>
  <si>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</si>
  <si>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</si>
  <si>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</si>
  <si>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</si>
  <si>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</si>
  <si>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</si>
  <si>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</si>
  <si>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</si>
  <si>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</si>
  <si>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</si>
  <si>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</si>
  <si>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</si>
  <si>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</si>
  <si>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</si>
  <si>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</si>
  <si>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</si>
  <si>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</si>
  <si>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</si>
  <si>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</si>
  <si>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</si>
  <si>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</si>
  <si>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</si>
  <si>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</si>
  <si>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</si>
  <si>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</si>
  <si>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</si>
  <si>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</si>
  <si>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</si>
  <si>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</si>
  <si>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</si>
  <si>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</si>
  <si>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</si>
  <si>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</si>
  <si>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</si>
  <si>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</si>
  <si>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</si>
  <si>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</si>
  <si>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</si>
  <si>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</si>
  <si>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</si>
  <si>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</si>
  <si>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</si>
  <si>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</si>
  <si>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</si>
  <si>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</si>
  <si>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</si>
  <si>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</si>
  <si>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</si>
  <si>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</si>
  <si>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</si>
  <si>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</si>
  <si>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</si>
  <si>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</si>
  <si>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</si>
  <si>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</si>
  <si>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</si>
  <si>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</si>
  <si>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</si>
  <si>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</si>
  <si>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</si>
  <si>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</si>
  <si>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</si>
  <si>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</si>
  <si>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</si>
  <si>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</si>
  <si>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</si>
  <si>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</si>
  <si>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</si>
  <si>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</si>
  <si>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</si>
  <si>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</si>
  <si>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</si>
  <si>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</si>
  <si>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</si>
  <si>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</si>
  <si>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</si>
  <si>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</si>
  <si>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</si>
  <si>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</si>
  <si>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</si>
  <si>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</si>
  <si>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</si>
  <si>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</si>
  <si>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</si>
  <si>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</si>
  <si>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</si>
  <si>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</si>
  <si>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</si>
  <si>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</si>
  <si>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</si>
  <si>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</si>
  <si>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</si>
  <si>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</si>
  <si>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</si>
  <si>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</si>
  <si>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</si>
  <si>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</si>
  <si>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</si>
  <si>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</si>
  <si>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</si>
  <si>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</si>
  <si>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</si>
  <si>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</si>
  <si>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</si>
  <si>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</si>
  <si>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</si>
  <si>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</si>
  <si>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</si>
  <si>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</si>
  <si>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</si>
  <si>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</si>
  <si>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</si>
  <si>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</si>
  <si>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</si>
  <si>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</si>
  <si>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</si>
  <si>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</si>
  <si>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</si>
  <si>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</si>
  <si>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</si>
  <si>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</si>
  <si>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</si>
  <si>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</si>
  <si>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</si>
  <si>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</si>
  <si>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</si>
  <si>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</si>
  <si>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</si>
  <si>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</si>
  <si>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</si>
  <si>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</si>
  <si>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</si>
  <si>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</si>
  <si>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</si>
  <si>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</si>
  <si>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</si>
  <si>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</si>
  <si>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</si>
  <si>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</si>
  <si>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</si>
  <si>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</si>
  <si>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</si>
  <si>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</si>
  <si>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</si>
  <si>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</si>
  <si>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</si>
  <si>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</si>
  <si>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</si>
  <si>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</si>
  <si>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</si>
  <si>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</si>
  <si>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</si>
  <si>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</si>
  <si>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</si>
  <si>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</si>
  <si>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</si>
  <si>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</si>
  <si>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</si>
  <si>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</si>
  <si>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</si>
  <si>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</si>
  <si>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</si>
  <si>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</si>
  <si>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</si>
  <si>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</si>
  <si>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</si>
  <si>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</si>
  <si>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</si>
  <si>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</si>
  <si>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</si>
  <si>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</si>
  <si>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</si>
  <si>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</si>
  <si>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</si>
  <si>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</si>
  <si>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</si>
  <si>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</si>
  <si>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</si>
  <si>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</si>
  <si>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</si>
  <si>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</si>
  <si>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</si>
  <si>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</si>
  <si>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</si>
  <si>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</si>
  <si>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</si>
  <si>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</si>
  <si>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</si>
  <si>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</si>
  <si>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</si>
  <si>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</si>
  <si>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</si>
  <si>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</si>
  <si>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</si>
  <si>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</si>
  <si>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</si>
  <si>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</si>
  <si>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</si>
  <si>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</si>
  <si>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</si>
  <si>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</si>
  <si>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</si>
  <si>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</si>
  <si>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</si>
  <si>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</si>
  <si>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</si>
  <si>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</si>
  <si>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</si>
  <si>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</si>
  <si>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</si>
  <si>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</si>
  <si>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</si>
  <si>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</si>
  <si>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</si>
  <si>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</si>
  <si>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</si>
  <si>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</si>
  <si>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</si>
  <si>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</si>
  <si>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</si>
  <si>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</si>
  <si>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</si>
  <si>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</si>
  <si>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</si>
  <si>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</si>
  <si>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</si>
  <si>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</si>
  <si>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</si>
  <si>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</si>
  <si>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</si>
  <si>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</si>
  <si>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</si>
  <si>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</si>
  <si>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</si>
  <si>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</si>
  <si>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</si>
  <si>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</si>
  <si>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</si>
  <si>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</si>
  <si>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</si>
  <si>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</si>
  <si>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</si>
  <si>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</si>
  <si>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</si>
  <si>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</si>
  <si>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</si>
  <si>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</si>
  <si>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</si>
  <si>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</si>
  <si>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</si>
  <si>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</si>
  <si>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</si>
  <si>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</si>
  <si>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</si>
  <si>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</si>
  <si>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</si>
  <si>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</si>
  <si>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</si>
  <si>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</si>
  <si>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</si>
  <si>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</si>
  <si>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</si>
  <si>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</si>
  <si>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</si>
  <si>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</si>
  <si>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</si>
  <si>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</si>
  <si>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</si>
  <si>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</si>
  <si>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</si>
  <si>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</si>
  <si>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</si>
  <si>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</si>
  <si>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</si>
  <si>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</si>
  <si>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</si>
  <si>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</si>
  <si>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</si>
  <si>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</si>
  <si>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</si>
  <si>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</si>
  <si>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</si>
  <si>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</si>
  <si>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</si>
  <si>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</si>
  <si>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</si>
  <si>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</si>
  <si>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</si>
  <si>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</si>
  <si>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</si>
  <si>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</si>
  <si>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</si>
  <si>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</si>
  <si>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</si>
  <si>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</si>
  <si>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</si>
  <si>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</si>
  <si>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</si>
  <si>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</si>
  <si>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</si>
  <si>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</si>
  <si>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</si>
  <si>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</si>
  <si>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</si>
  <si>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</si>
  <si>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</si>
  <si>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</si>
  <si>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</si>
  <si>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</si>
  <si>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</si>
  <si>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</si>
  <si>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</si>
  <si>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</si>
  <si>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</si>
  <si>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</si>
  <si>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</si>
  <si>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</si>
  <si>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</si>
  <si>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</si>
  <si>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</si>
  <si>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</si>
  <si>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</si>
  <si>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</si>
  <si>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</si>
  <si>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</si>
  <si>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</si>
  <si>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</si>
  <si>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</si>
  <si>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</si>
  <si>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</si>
  <si>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</si>
  <si>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</si>
  <si>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</si>
  <si>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</si>
  <si>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</si>
  <si>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</si>
  <si>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</si>
  <si>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</si>
  <si>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</si>
  <si>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</si>
  <si>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</si>
  <si>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</si>
  <si>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</si>
  <si>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</si>
  <si>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</si>
  <si>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</si>
  <si>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</si>
  <si>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</si>
  <si>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</si>
  <si>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</si>
  <si>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</si>
  <si>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</si>
  <si>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</si>
  <si>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</si>
  <si>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</si>
  <si>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</si>
  <si>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</si>
  <si>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</si>
  <si>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</si>
  <si>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</si>
  <si>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</si>
  <si>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</si>
  <si>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</si>
  <si>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</si>
  <si>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</si>
  <si>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</si>
  <si>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</si>
  <si>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</si>
  <si>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</si>
  <si>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</si>
  <si>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</si>
  <si>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</si>
  <si>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</si>
  <si>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</si>
  <si>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</si>
  <si>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</si>
  <si>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</si>
  <si>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</si>
  <si>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</si>
  <si>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</si>
  <si>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</si>
  <si>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</si>
  <si>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</si>
  <si>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</si>
  <si>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</si>
  <si>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</si>
  <si>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</si>
  <si>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</si>
  <si>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</si>
  <si>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</si>
  <si>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</si>
  <si>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</si>
  <si>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</si>
  <si>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</si>
  <si>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</si>
  <si>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</si>
  <si>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</si>
  <si>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</si>
  <si>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</si>
  <si>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</si>
  <si>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</si>
  <si>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</si>
  <si>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</si>
  <si>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</si>
  <si>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</si>
  <si>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</si>
  <si>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</si>
  <si>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</si>
  <si>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</si>
  <si>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</si>
  <si>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</si>
  <si>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</si>
  <si>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</si>
  <si>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</si>
  <si>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</si>
  <si>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</si>
  <si>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</si>
  <si>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</si>
  <si>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</si>
  <si>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</si>
  <si>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</si>
  <si>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</si>
  <si>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</si>
  <si>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</si>
  <si>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</si>
  <si>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</si>
  <si>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</si>
  <si>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</si>
  <si>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</si>
  <si>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</si>
  <si>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</si>
  <si>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</si>
  <si>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</si>
  <si>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</si>
  <si>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</si>
  <si>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</si>
  <si>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</si>
  <si>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</si>
  <si>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</si>
  <si>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</si>
  <si>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</si>
  <si>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</si>
  <si>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</si>
  <si>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</si>
  <si>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</si>
  <si>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</si>
  <si>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</si>
  <si>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</si>
  <si>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</si>
  <si>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</si>
  <si>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</si>
  <si>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</si>
  <si>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</si>
  <si>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</si>
  <si>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</si>
  <si>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</si>
  <si>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</si>
  <si>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</si>
  <si>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</si>
  <si>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</si>
  <si>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</si>
  <si>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</si>
  <si>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</si>
  <si>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</si>
  <si>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</si>
  <si>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</si>
  <si>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</si>
  <si>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</si>
  <si>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</si>
  <si>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</si>
  <si>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</si>
  <si>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</si>
  <si>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</si>
  <si>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</si>
  <si>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</si>
  <si>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</si>
  <si>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</si>
  <si>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</si>
  <si>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</si>
  <si>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</si>
  <si>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</si>
  <si>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</si>
  <si>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</si>
  <si>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</si>
  <si>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</si>
  <si>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</si>
  <si>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</si>
  <si>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</si>
  <si>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</si>
  <si>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</si>
  <si>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</si>
  <si>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</si>
  <si>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</si>
  <si>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</si>
  <si>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</si>
  <si>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</si>
  <si>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</si>
  <si>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</si>
  <si>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</si>
  <si>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</si>
  <si>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</si>
  <si>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</si>
  <si>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</si>
  <si>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</si>
  <si>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</si>
  <si>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</si>
  <si>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</si>
  <si>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</si>
  <si>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</si>
  <si>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</si>
  <si>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</si>
  <si>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</si>
  <si>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</si>
  <si>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</si>
  <si>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</si>
  <si>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</si>
  <si>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</si>
  <si>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</si>
  <si>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</si>
  <si>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</si>
  <si>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</si>
  <si>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</si>
  <si>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</si>
  <si>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</si>
  <si>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</si>
  <si>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</si>
  <si>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</si>
  <si>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</si>
  <si>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</si>
  <si>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</si>
  <si>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</si>
  <si>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</si>
  <si>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</si>
  <si>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</si>
  <si>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</si>
  <si>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</si>
  <si>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</si>
  <si>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</si>
  <si>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</si>
  <si>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</si>
  <si>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</si>
  <si>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</si>
  <si>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</si>
  <si>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</si>
  <si>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</si>
  <si>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</si>
  <si>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</si>
  <si>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</si>
  <si>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</si>
  <si>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</si>
  <si>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</si>
  <si>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</si>
  <si>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</si>
  <si>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</si>
  <si>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</si>
  <si>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</si>
  <si>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</si>
  <si>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</si>
  <si>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</si>
  <si>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</si>
  <si>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</si>
  <si>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</si>
  <si>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</si>
  <si>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</si>
  <si>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</si>
  <si>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</si>
  <si>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</si>
  <si>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</si>
  <si>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</si>
  <si>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</si>
  <si>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</si>
  <si>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</si>
  <si>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</si>
  <si>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</si>
  <si>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</si>
  <si>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</si>
  <si>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</si>
  <si>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</si>
  <si>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</si>
  <si>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</si>
  <si>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</si>
  <si>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</si>
  <si>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</si>
  <si>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</si>
  <si>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</si>
  <si>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</si>
  <si>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</si>
  <si>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</si>
  <si>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</si>
  <si>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</si>
  <si>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</si>
  <si>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</si>
  <si>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</si>
  <si>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</si>
  <si>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</si>
  <si>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</si>
  <si>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</si>
  <si>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</si>
  <si>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</si>
  <si>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</si>
  <si>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</si>
  <si>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</si>
  <si>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</si>
  <si>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</si>
  <si>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</si>
  <si>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</si>
  <si>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</si>
  <si>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</si>
  <si>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</si>
  <si>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</si>
  <si>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</si>
  <si>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</si>
  <si>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</si>
  <si>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</si>
  <si>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</si>
  <si>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</si>
  <si>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</si>
  <si>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</si>
  <si>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</si>
  <si>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</si>
  <si>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</si>
  <si>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</si>
  <si>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</si>
  <si>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</si>
  <si>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</si>
  <si>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</si>
  <si>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</si>
  <si>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</si>
  <si>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</si>
  <si>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</si>
  <si>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</si>
  <si>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</si>
  <si>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</si>
  <si>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</si>
  <si>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</si>
  <si>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</si>
  <si>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</si>
  <si>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</si>
  <si>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</si>
  <si>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</si>
  <si>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</si>
  <si>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</si>
  <si>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</si>
  <si>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</si>
  <si>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</si>
  <si>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</si>
  <si>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</si>
  <si>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</si>
  <si>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</si>
  <si>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</si>
  <si>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</si>
  <si>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</si>
  <si>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</si>
  <si>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</si>
  <si>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</si>
  <si>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</si>
  <si>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</si>
  <si>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</si>
  <si>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</si>
  <si>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</si>
  <si>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</si>
  <si>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</si>
  <si>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</si>
  <si>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</si>
  <si>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</si>
  <si>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</si>
  <si>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</si>
  <si>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</si>
  <si>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</si>
  <si>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</si>
  <si>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</si>
  <si>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</si>
  <si>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</si>
  <si>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</si>
  <si>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</si>
  <si>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</si>
  <si>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</si>
  <si>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</si>
  <si>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</si>
  <si>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</si>
  <si>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</si>
  <si>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</si>
  <si>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</si>
  <si>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</si>
  <si>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</si>
  <si>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</si>
  <si>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</si>
  <si>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</si>
  <si>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</si>
  <si>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</si>
  <si>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</si>
  <si>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</si>
  <si>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</si>
  <si>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</si>
  <si>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</si>
  <si>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</si>
  <si>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</si>
  <si>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</si>
  <si>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</si>
  <si>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</si>
  <si>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</si>
  <si>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</si>
  <si>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</si>
  <si>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</si>
  <si>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</si>
  <si>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</si>
  <si>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</si>
  <si>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</si>
  <si>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</si>
  <si>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</si>
  <si>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</si>
  <si>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</si>
  <si>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</si>
  <si>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</si>
  <si>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</si>
  <si>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</si>
  <si>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</si>
  <si>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</si>
  <si>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</si>
  <si>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</si>
  <si>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</si>
  <si>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</si>
  <si>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</si>
  <si>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</si>
  <si>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</si>
  <si>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</si>
  <si>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</si>
  <si>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</si>
  <si>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</si>
  <si>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</si>
  <si>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</si>
  <si>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</si>
  <si>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</si>
  <si>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</si>
  <si>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</si>
  <si>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</si>
  <si>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</si>
  <si>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</si>
  <si>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</si>
  <si>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</si>
  <si>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</si>
  <si>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</si>
  <si>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</si>
  <si>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</si>
  <si>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</si>
  <si>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</si>
  <si>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</si>
  <si>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</si>
  <si>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</si>
  <si>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</si>
  <si>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</si>
  <si>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</si>
  <si>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</si>
  <si>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</si>
  <si>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</si>
  <si>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</si>
  <si>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</si>
  <si>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</si>
  <si>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</si>
  <si>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</si>
  <si>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</si>
  <si>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</si>
  <si>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</si>
  <si>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</si>
  <si>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</si>
  <si>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</si>
  <si>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</si>
  <si>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</si>
  <si>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</si>
  <si>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</si>
  <si>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</si>
  <si>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</si>
  <si>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</si>
  <si>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</si>
  <si>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</si>
  <si>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</si>
  <si>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</si>
  <si>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</si>
  <si>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</si>
  <si>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</si>
  <si>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</si>
  <si>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</si>
  <si>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</si>
  <si>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</si>
  <si>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</si>
  <si>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</si>
  <si>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</si>
  <si>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</si>
  <si>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</si>
  <si>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</si>
  <si>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</si>
  <si>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</si>
  <si>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</si>
  <si>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</si>
  <si>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</si>
  <si>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</si>
  <si>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</si>
  <si>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</si>
  <si>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</si>
  <si>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</si>
  <si>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</si>
  <si>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</si>
  <si>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</si>
  <si>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</si>
  <si>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</si>
  <si>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</si>
  <si>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</si>
  <si>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</si>
  <si>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</si>
  <si>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</si>
  <si>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</si>
  <si>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</si>
  <si>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</si>
  <si>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</si>
  <si>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</si>
  <si>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</si>
  <si>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</si>
  <si>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</si>
  <si>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</si>
  <si>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</si>
  <si>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</si>
  <si>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</si>
  <si>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</si>
  <si>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</si>
  <si>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</si>
  <si>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</si>
  <si>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</si>
  <si>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</si>
  <si>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</si>
  <si>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</si>
  <si>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</si>
  <si>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</si>
  <si>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</si>
  <si>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</si>
  <si>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</si>
  <si>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</si>
  <si>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</si>
  <si>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</si>
  <si>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</si>
  <si>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</si>
  <si>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</si>
  <si>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</si>
  <si>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</si>
  <si>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</si>
  <si>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</si>
  <si>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</si>
  <si>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</si>
  <si>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</si>
  <si>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</si>
  <si>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</si>
  <si>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</si>
  <si>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</si>
  <si>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</si>
  <si>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</si>
  <si>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</si>
  <si>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</si>
  <si>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</si>
  <si>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</si>
  <si>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</si>
  <si>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</si>
  <si>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</si>
  <si>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</si>
  <si>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</si>
  <si>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</si>
  <si>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</si>
  <si>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</si>
  <si>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</si>
  <si>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</si>
  <si>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</si>
  <si>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</si>
  <si>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</si>
  <si>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</si>
  <si>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</si>
  <si>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</si>
  <si>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</si>
  <si>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</si>
  <si>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</si>
  <si>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</si>
  <si>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</si>
  <si>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</si>
  <si>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</si>
  <si>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</si>
  <si>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</si>
  <si>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</si>
  <si>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</si>
  <si>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</si>
  <si>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</si>
  <si>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</si>
  <si>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</si>
  <si>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</si>
  <si>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</si>
  <si>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</si>
  <si>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</si>
  <si>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</si>
  <si>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</si>
  <si>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</si>
  <si>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</si>
  <si>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</si>
  <si>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</si>
  <si>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</si>
  <si>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</si>
  <si>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</si>
  <si>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</si>
  <si>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</si>
  <si>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</si>
  <si>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</si>
  <si>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</si>
  <si>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</si>
  <si>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</si>
  <si>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</si>
  <si>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</si>
  <si>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</si>
  <si>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</si>
  <si>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</si>
  <si>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</si>
  <si>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</si>
  <si>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</si>
  <si>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</si>
  <si>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</si>
  <si>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</si>
  <si>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</si>
  <si>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</si>
  <si>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</si>
  <si>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</si>
  <si>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</si>
  <si>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</si>
  <si>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</si>
  <si>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</si>
  <si>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</si>
  <si>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</si>
  <si>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</si>
  <si>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</si>
  <si>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</si>
  <si>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</si>
  <si>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</si>
  <si>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</si>
  <si>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</si>
  <si>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</si>
  <si>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</si>
  <si>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</si>
  <si>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</si>
  <si>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</si>
  <si>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</si>
  <si>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</si>
  <si>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</si>
  <si>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</si>
  <si>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</si>
  <si>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</si>
  <si>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</si>
  <si>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</si>
  <si>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</si>
  <si>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</si>
  <si>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</si>
  <si>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</si>
  <si>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</si>
  <si>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</si>
  <si>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</si>
  <si>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</si>
  <si>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</si>
  <si>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</si>
  <si>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</si>
  <si>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</si>
  <si>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</si>
  <si>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</si>
  <si>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</si>
  <si>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</si>
  <si>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</si>
  <si>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</si>
  <si>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</si>
  <si>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</si>
  <si>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</si>
  <si>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</si>
  <si>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</si>
  <si>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</si>
  <si>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</si>
  <si>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</si>
  <si>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</si>
  <si>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</si>
  <si>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</si>
  <si>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</si>
  <si>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</si>
  <si>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</si>
  <si>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</si>
  <si>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</si>
  <si>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</si>
  <si>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</si>
  <si>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</si>
  <si>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</si>
  <si>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</si>
  <si>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</si>
  <si>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</si>
  <si>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</si>
  <si>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</si>
  <si>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</si>
  <si>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</si>
  <si>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</si>
  <si>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</si>
  <si>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</si>
  <si>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</si>
  <si>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</si>
  <si>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</si>
  <si>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</si>
  <si>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</si>
  <si>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</si>
  <si>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</si>
  <si>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</si>
  <si>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</si>
  <si>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</si>
  <si>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</si>
  <si>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</si>
  <si>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</si>
  <si>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</si>
  <si>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</si>
  <si>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</si>
  <si>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</si>
  <si>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</si>
  <si>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</si>
  <si>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</si>
  <si>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</si>
  <si>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</si>
  <si>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</si>
  <si>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</si>
  <si>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</si>
  <si>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</si>
  <si>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</si>
  <si>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</si>
  <si>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</si>
  <si>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</si>
  <si>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</si>
  <si>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</si>
  <si>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</si>
  <si>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</si>
  <si>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</si>
  <si>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</si>
  <si>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</si>
  <si>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</si>
  <si>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</si>
  <si>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</si>
  <si>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</si>
  <si>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</si>
  <si>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</si>
  <si>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</si>
  <si>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</si>
  <si>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</si>
  <si>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</si>
  <si>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</si>
  <si>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</si>
  <si>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</si>
  <si>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</si>
  <si>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</si>
  <si>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</si>
  <si>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</si>
  <si>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</si>
  <si>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</si>
  <si>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</si>
  <si>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</si>
  <si>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</si>
  <si>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</si>
  <si>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</si>
  <si>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</si>
  <si>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</si>
  <si>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</si>
  <si>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</si>
  <si>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</si>
  <si>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</si>
  <si>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</si>
  <si>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</si>
  <si>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</si>
  <si>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</si>
  <si>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</si>
  <si>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</si>
  <si>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</si>
  <si>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</si>
  <si>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</si>
  <si>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</si>
  <si>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</si>
  <si>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</si>
  <si>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</si>
  <si>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</si>
  <si>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</si>
  <si>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</si>
  <si>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</si>
  <si>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</si>
  <si>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</si>
  <si>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</si>
  <si>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</si>
  <si>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</si>
  <si>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</si>
  <si>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</si>
  <si>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</si>
  <si>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</si>
  <si>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</si>
  <si>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</si>
  <si>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</si>
  <si>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</si>
  <si>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</si>
  <si>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</si>
  <si>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</si>
  <si>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</si>
  <si>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</si>
  <si>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</si>
  <si>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</si>
  <si>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</si>
  <si>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</si>
  <si>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</si>
  <si>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</si>
  <si>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</si>
  <si>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</si>
  <si>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</si>
  <si>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</si>
  <si>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</si>
  <si>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</si>
  <si>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</si>
  <si>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</si>
  <si>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</si>
  <si>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</si>
  <si>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</si>
  <si>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</si>
  <si>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</si>
  <si>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</si>
  <si>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</si>
  <si>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</si>
  <si>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</si>
  <si>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</si>
  <si>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</si>
  <si>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</si>
  <si>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</si>
  <si>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</si>
  <si>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</si>
  <si>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</si>
  <si>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</si>
  <si>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</si>
  <si>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</si>
  <si>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</si>
  <si>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</si>
  <si>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</si>
  <si>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</si>
  <si>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</si>
  <si>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</si>
  <si>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</si>
  <si>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</si>
  <si>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</si>
  <si>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</si>
  <si>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</si>
  <si>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</si>
  <si>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</si>
  <si>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</si>
  <si>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</si>
  <si>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</si>
  <si>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</si>
  <si>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</si>
  <si>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</si>
  <si>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</si>
  <si>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</si>
  <si>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</si>
  <si>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</si>
  <si>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</si>
  <si>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</si>
  <si>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</si>
  <si>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</si>
  <si>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</si>
  <si>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</si>
  <si>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</si>
  <si>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</si>
  <si>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</si>
  <si>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</si>
  <si>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</si>
  <si>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</si>
  <si>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</si>
  <si>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</si>
  <si>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</si>
  <si>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</si>
  <si>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</si>
  <si>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</si>
  <si>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</si>
  <si>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</si>
  <si>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</si>
  <si>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</si>
  <si>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</si>
  <si>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</si>
  <si>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</si>
  <si>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</si>
  <si>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</si>
  <si>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</si>
  <si>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</si>
  <si>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</si>
  <si>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</si>
  <si>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</si>
  <si>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</si>
  <si>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</si>
  <si>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</si>
  <si>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</si>
  <si>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</si>
  <si>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</si>
  <si>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</si>
  <si>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</si>
  <si>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</si>
  <si>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</si>
  <si>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</si>
  <si>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</si>
  <si>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</si>
  <si>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</si>
  <si>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</si>
  <si>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</si>
  <si>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</si>
  <si>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</si>
  <si>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</si>
  <si>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</si>
  <si>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</si>
  <si>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</si>
  <si>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</si>
  <si>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</si>
  <si>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</si>
  <si>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</si>
  <si>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</si>
  <si>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</si>
  <si>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</si>
  <si>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</si>
  <si>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</si>
  <si>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</si>
  <si>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</si>
  <si>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</si>
  <si>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</si>
  <si>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</si>
  <si>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</si>
  <si>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</si>
  <si>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</si>
  <si>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</si>
  <si>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</si>
  <si>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</si>
  <si>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</si>
  <si>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</si>
  <si>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</si>
  <si>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</si>
  <si>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</si>
  <si>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</si>
  <si>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</si>
  <si>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</si>
  <si>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</si>
  <si>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</si>
  <si>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</si>
  <si>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</si>
  <si>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</si>
  <si>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</si>
  <si>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</si>
  <si>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</si>
  <si>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</si>
  <si>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</si>
  <si>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</si>
  <si>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</si>
  <si>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</si>
  <si>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</si>
  <si>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</si>
  <si>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</si>
  <si>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</si>
  <si>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</si>
  <si>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</si>
  <si>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</si>
  <si>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</si>
  <si>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</si>
  <si>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</si>
  <si>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</si>
  <si>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</si>
  <si>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</si>
  <si>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</si>
  <si>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</si>
  <si>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</si>
  <si>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</si>
  <si>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</si>
  <si>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</si>
  <si>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</si>
  <si>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</si>
  <si>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</si>
  <si>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</si>
  <si>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</si>
  <si>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</si>
  <si>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</si>
  <si>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</si>
  <si>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</si>
  <si>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</si>
  <si>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</si>
  <si>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</si>
  <si>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</si>
  <si>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</si>
  <si>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</si>
  <si>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</si>
  <si>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</si>
  <si>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</si>
  <si>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</si>
  <si>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</si>
  <si>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</si>
  <si>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</si>
  <si>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</si>
  <si>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</si>
  <si>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</si>
  <si>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</si>
  <si>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</si>
  <si>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</si>
  <si>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</si>
  <si>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</si>
  <si>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</si>
  <si>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</si>
  <si>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</si>
  <si>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</si>
  <si>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</si>
  <si>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</si>
  <si>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</si>
  <si>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</si>
  <si>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</si>
  <si>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</si>
  <si>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</si>
  <si>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</si>
  <si>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</si>
  <si>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</si>
  <si>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</si>
  <si>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</si>
  <si>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</si>
  <si>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</si>
  <si>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</si>
  <si>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</si>
  <si>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</si>
  <si>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</si>
  <si>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</si>
  <si>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</si>
  <si>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</si>
  <si>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</si>
  <si>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</si>
  <si>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</si>
  <si>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</si>
  <si>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</si>
  <si>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</si>
  <si>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</si>
  <si>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</si>
  <si>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</si>
  <si>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</si>
  <si>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</si>
  <si>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</si>
  <si>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</si>
  <si>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</si>
  <si>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</si>
  <si>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</si>
  <si>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</si>
  <si>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</si>
  <si>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</si>
  <si>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</si>
  <si>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</si>
  <si>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</si>
  <si>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</si>
  <si>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</si>
  <si>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</si>
  <si>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</si>
  <si>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</si>
  <si>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</si>
  <si>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</si>
  <si>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</si>
  <si>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</si>
  <si>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</si>
  <si>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</si>
  <si>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</si>
  <si>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</si>
  <si>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</si>
  <si>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</si>
  <si>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</si>
  <si>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</si>
  <si>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</si>
  <si>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</si>
  <si>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</si>
  <si>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</si>
  <si>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</si>
  <si>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</si>
  <si>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</si>
  <si>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</si>
  <si>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</si>
  <si>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</si>
  <si>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</si>
  <si>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</si>
  <si>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</si>
  <si>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</si>
  <si>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</si>
  <si>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</si>
  <si>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</si>
  <si>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</si>
  <si>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</si>
  <si>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</si>
  <si>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</si>
  <si>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</si>
  <si>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</si>
  <si>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</si>
  <si>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</si>
  <si>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</si>
  <si>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</si>
  <si>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</si>
  <si>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</si>
  <si>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</si>
  <si>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</si>
  <si>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</si>
  <si>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</si>
  <si>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</si>
  <si>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</si>
  <si>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</si>
  <si>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</si>
  <si>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</si>
  <si>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</si>
  <si>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</si>
  <si>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</si>
  <si>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</si>
  <si>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</si>
  <si>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</si>
  <si>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</si>
  <si>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</si>
  <si>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</si>
  <si>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</si>
  <si>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</si>
  <si>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</si>
  <si>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</si>
  <si>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</si>
  <si>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</si>
  <si>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</si>
  <si>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</si>
  <si>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</si>
  <si>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</si>
  <si>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</si>
  <si>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</si>
  <si>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</si>
  <si>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</si>
  <si>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</si>
  <si>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</si>
  <si>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</si>
  <si>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</si>
  <si>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</si>
  <si>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</si>
  <si>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</si>
  <si>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</si>
  <si>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</si>
  <si>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</si>
  <si>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</si>
  <si>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</si>
  <si>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</si>
  <si>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</si>
  <si>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</si>
  <si>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</si>
  <si>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</si>
  <si>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</si>
  <si>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</si>
  <si>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</si>
  <si>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</si>
  <si>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</si>
  <si>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</si>
  <si>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</si>
  <si>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</si>
  <si>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</si>
  <si>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</si>
  <si>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</si>
  <si>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</si>
  <si>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</si>
  <si>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</si>
  <si>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</si>
  <si>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</si>
  <si>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</si>
  <si>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</si>
  <si>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</si>
  <si>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</si>
  <si>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</si>
  <si>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</si>
  <si>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</si>
  <si>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</si>
  <si>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</si>
  <si>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</si>
  <si>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</si>
  <si>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</si>
  <si>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</si>
  <si>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</si>
  <si>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</si>
  <si>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</si>
  <si>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</si>
  <si>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</si>
  <si>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</si>
  <si>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</si>
  <si>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</si>
  <si>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</si>
  <si>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</si>
  <si>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</si>
  <si>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</si>
  <si>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</si>
  <si>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</si>
  <si>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</si>
  <si>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</si>
  <si>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</si>
  <si>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</si>
  <si>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</si>
  <si>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</si>
  <si>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</si>
  <si>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</si>
  <si>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</si>
  <si>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</si>
  <si>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</si>
  <si>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</si>
  <si>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</si>
  <si>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</si>
  <si>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</si>
  <si>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</si>
  <si>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</si>
  <si>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</si>
  <si>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</si>
  <si>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</si>
  <si>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</si>
  <si>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</si>
  <si>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</si>
  <si>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</si>
  <si>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</si>
  <si>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</si>
  <si>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</si>
  <si>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</si>
  <si>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</si>
  <si>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</si>
  <si>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</si>
  <si>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</si>
  <si>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</si>
  <si>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</si>
  <si>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</si>
  <si>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</si>
  <si>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</si>
  <si>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</si>
  <si>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</si>
  <si>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</si>
  <si>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</si>
  <si>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</si>
  <si>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</si>
  <si>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</si>
  <si>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</si>
  <si>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</si>
  <si>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</si>
  <si>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</si>
  <si>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</si>
  <si>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</si>
  <si>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</si>
  <si>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</si>
  <si>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</si>
  <si>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</si>
  <si>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</si>
  <si>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</si>
  <si>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</si>
  <si>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</si>
  <si>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</si>
  <si>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</si>
  <si>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</si>
  <si>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</si>
  <si>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</si>
  <si>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</si>
  <si>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</si>
  <si>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</si>
  <si>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</si>
  <si>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</si>
  <si>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</si>
  <si>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</si>
  <si>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</si>
  <si>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</si>
  <si>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</si>
  <si>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</si>
  <si>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</si>
  <si>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</si>
  <si>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</si>
  <si>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</si>
  <si>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</si>
  <si>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</si>
  <si>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</si>
  <si>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</si>
  <si>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</si>
  <si>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</si>
  <si>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</si>
  <si>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</si>
  <si>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</si>
  <si>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</si>
  <si>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</si>
  <si>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</si>
  <si>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</si>
  <si>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</si>
  <si>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</si>
  <si>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</si>
  <si>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</si>
  <si>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</si>
  <si>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</si>
  <si>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</si>
  <si>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</si>
  <si>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</si>
  <si>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</si>
  <si>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</si>
  <si>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</si>
  <si>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</si>
  <si>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</si>
  <si>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</si>
  <si>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</si>
  <si>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</si>
  <si>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</si>
  <si>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</si>
  <si>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</si>
  <si>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</si>
  <si>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</si>
  <si>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</si>
  <si>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</si>
  <si>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</si>
  <si>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</si>
  <si>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</si>
  <si>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</si>
  <si>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</si>
  <si>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</si>
  <si>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</si>
  <si>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</si>
  <si>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</si>
  <si>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</si>
  <si>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</si>
  <si>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</si>
  <si>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</si>
  <si>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</si>
  <si>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</si>
  <si>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</si>
  <si>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</si>
  <si>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</si>
  <si>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</si>
  <si>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</si>
  <si>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</si>
  <si>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</si>
  <si>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</si>
  <si>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</si>
  <si>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</si>
  <si>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</si>
  <si>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</si>
  <si>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</si>
  <si>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</si>
  <si>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</si>
  <si>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</si>
  <si>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</si>
  <si>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</si>
  <si>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</si>
  <si>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</si>
  <si>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</si>
  <si>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</si>
  <si>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</si>
  <si>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</si>
  <si>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</si>
  <si>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</si>
  <si>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</si>
  <si>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</si>
  <si>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</si>
  <si>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</si>
  <si>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</si>
  <si>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</si>
  <si>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</si>
  <si>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</si>
  <si>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</si>
  <si>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</si>
  <si>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</si>
  <si>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</si>
  <si>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</si>
  <si>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</si>
  <si>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</si>
  <si>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</si>
  <si>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</si>
  <si>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</si>
  <si>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</si>
  <si>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</si>
  <si>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</si>
  <si>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</si>
  <si>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</si>
  <si>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</si>
  <si>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</si>
  <si>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</si>
  <si>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</si>
  <si>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</si>
  <si>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</si>
  <si>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</si>
  <si>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</si>
  <si>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</si>
  <si>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</si>
  <si>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</si>
  <si>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</si>
  <si>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</si>
  <si>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</si>
  <si>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</si>
  <si>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</si>
  <si>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</si>
  <si>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</si>
  <si>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</si>
  <si>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</si>
  <si>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</si>
  <si>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</si>
  <si>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</si>
  <si>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</si>
  <si>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</si>
  <si>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</si>
  <si>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</si>
  <si>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</si>
  <si>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</si>
  <si>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</si>
  <si>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</si>
  <si>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</si>
  <si>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</si>
  <si>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</si>
  <si>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</si>
  <si>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</si>
  <si>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</si>
  <si>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</si>
  <si>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</si>
  <si>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</si>
  <si>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</si>
  <si>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</si>
  <si>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</si>
  <si>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</si>
  <si>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</si>
  <si>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</si>
  <si>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</si>
  <si>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</si>
  <si>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</si>
  <si>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</si>
  <si>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</si>
  <si>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</si>
  <si>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</si>
  <si>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</si>
  <si>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</si>
  <si>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</si>
  <si>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</si>
  <si>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</si>
  <si>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</si>
  <si>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</si>
  <si>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</si>
  <si>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</si>
  <si>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</si>
  <si>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</si>
  <si>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</si>
  <si>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</si>
  <si>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</si>
  <si>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</si>
  <si>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</si>
  <si>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</si>
  <si>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</si>
  <si>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</si>
  <si>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</si>
  <si>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</si>
  <si>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</si>
  <si>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</si>
  <si>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</si>
  <si>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</si>
  <si>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</si>
  <si>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</si>
  <si>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</si>
  <si>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</si>
  <si>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</si>
  <si>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</si>
  <si>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</si>
  <si>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</si>
  <si>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</si>
  <si>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</si>
  <si>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</si>
  <si>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</si>
  <si>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</si>
  <si>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</si>
  <si>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</si>
  <si>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</si>
  <si>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</si>
  <si>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</si>
  <si>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</si>
  <si>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</si>
  <si>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</si>
  <si>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</si>
  <si>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</si>
  <si>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</si>
  <si>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</si>
  <si>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</si>
  <si>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</si>
  <si>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</si>
  <si>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</si>
  <si>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</si>
  <si>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</si>
  <si>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</si>
  <si>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</si>
  <si>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</si>
  <si>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</si>
  <si>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</si>
  <si>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</si>
  <si>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</si>
  <si>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</si>
  <si>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</si>
  <si>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</si>
  <si>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</si>
  <si>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</si>
  <si>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</si>
  <si>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</si>
  <si>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</si>
  <si>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</si>
  <si>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</si>
  <si>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</si>
  <si>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</si>
  <si>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</si>
  <si>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</si>
  <si>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</si>
  <si>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</si>
  <si>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</si>
  <si>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</si>
  <si>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</si>
  <si>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</si>
  <si>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</si>
  <si>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</si>
  <si>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</si>
  <si>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</si>
  <si>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</si>
  <si>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</si>
  <si>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</si>
  <si>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</si>
  <si>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</si>
  <si>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</si>
  <si>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</si>
  <si>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</si>
  <si>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</si>
  <si>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</si>
  <si>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</si>
  <si>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</si>
  <si>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</si>
  <si>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</si>
  <si>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</si>
  <si>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</si>
  <si>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</si>
  <si>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</si>
  <si>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</si>
  <si>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</si>
  <si>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</si>
  <si>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</si>
  <si>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</si>
  <si>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</si>
  <si>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</si>
  <si>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</si>
  <si>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</si>
  <si>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</si>
  <si>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</si>
  <si>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</si>
  <si>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</si>
  <si>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</si>
  <si>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</si>
  <si>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</si>
  <si>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</si>
  <si>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</si>
  <si>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</si>
  <si>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</si>
  <si>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</si>
  <si>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</si>
  <si>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</si>
  <si>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</si>
  <si>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</si>
  <si>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</si>
  <si>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</si>
  <si>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</si>
  <si>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</si>
  <si>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</si>
  <si>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</si>
  <si>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</si>
  <si>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</si>
  <si>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</si>
  <si>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</si>
  <si>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</si>
  <si>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</si>
  <si>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</si>
  <si>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</si>
  <si>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</si>
  <si>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</si>
  <si>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</si>
  <si>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</si>
  <si>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</si>
  <si>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</si>
  <si>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</si>
  <si>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</si>
  <si>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</si>
  <si>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</si>
  <si>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</si>
  <si>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</si>
  <si>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</si>
  <si>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</si>
  <si>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</si>
  <si>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</si>
  <si>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</si>
  <si>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</si>
  <si>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</si>
  <si>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</si>
  <si>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</si>
  <si>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</si>
  <si>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</si>
  <si>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</si>
  <si>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</si>
  <si>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</si>
  <si>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</si>
  <si>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</si>
  <si>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</si>
  <si>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</si>
  <si>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</si>
  <si>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</si>
  <si>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</si>
  <si>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</si>
  <si>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</si>
  <si>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</si>
  <si>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</si>
  <si>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</si>
  <si>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</si>
  <si>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</si>
  <si>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</si>
  <si>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</si>
  <si>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</si>
  <si>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</si>
  <si>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</si>
  <si>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</si>
  <si>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</si>
  <si>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</si>
  <si>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</si>
  <si>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</si>
  <si>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</si>
  <si>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</si>
  <si>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</si>
  <si>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</si>
  <si>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</si>
  <si>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</si>
  <si>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</si>
  <si>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</si>
  <si>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</si>
  <si>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</si>
  <si>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</si>
  <si>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</si>
  <si>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</si>
  <si>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</si>
  <si>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</si>
  <si>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</si>
  <si>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</si>
  <si>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</si>
  <si>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</si>
  <si>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</si>
  <si>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</si>
  <si>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</si>
  <si>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</si>
  <si>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</si>
  <si>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</si>
  <si>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</si>
  <si>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</si>
  <si>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</si>
  <si>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</si>
  <si>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</si>
  <si>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</si>
  <si>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</si>
  <si>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</si>
  <si>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</si>
  <si>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</si>
  <si>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</si>
  <si>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</si>
  <si>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</si>
  <si>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</si>
  <si>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</si>
  <si>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</si>
  <si>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</si>
  <si>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</si>
  <si>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</si>
  <si>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</si>
  <si>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</si>
  <si>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</si>
  <si>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</si>
  <si>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</si>
  <si>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</si>
  <si>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</si>
  <si>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</si>
  <si>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</si>
  <si>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</si>
  <si>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</si>
  <si>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</si>
  <si>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</si>
  <si>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</si>
  <si>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</si>
  <si>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</si>
  <si>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</si>
  <si>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</si>
  <si>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</si>
  <si>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</si>
  <si>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</si>
  <si>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</si>
  <si>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</si>
  <si>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</si>
  <si>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</si>
  <si>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</si>
  <si>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</si>
  <si>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</si>
  <si>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</si>
  <si>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</si>
  <si>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</si>
  <si>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</si>
  <si>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</si>
  <si>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</si>
  <si>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</si>
  <si>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</si>
  <si>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</si>
  <si>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</si>
  <si>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</si>
  <si>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</si>
  <si>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</si>
  <si>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</si>
  <si>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</si>
  <si>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</si>
  <si>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</si>
  <si>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</si>
  <si>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</si>
  <si>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</si>
  <si>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</si>
  <si>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</si>
  <si>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</si>
  <si>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</si>
  <si>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</si>
  <si>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</si>
  <si>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</si>
  <si>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</si>
  <si>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</si>
  <si>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</si>
  <si>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</si>
  <si>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</si>
  <si>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</si>
  <si>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</si>
  <si>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</si>
  <si>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</si>
  <si>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</si>
  <si>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</si>
  <si>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</si>
  <si>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</si>
  <si>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</si>
  <si>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</si>
  <si>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</si>
  <si>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</si>
  <si>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</si>
  <si>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</si>
  <si>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</si>
  <si>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</si>
  <si>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</si>
  <si>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</si>
  <si>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</si>
  <si>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</si>
  <si>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</si>
  <si>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</si>
  <si>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</si>
  <si>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</si>
  <si>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</si>
  <si>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</si>
  <si>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</si>
  <si>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</si>
  <si>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</si>
  <si>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</si>
  <si>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</si>
  <si>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</si>
  <si>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</si>
  <si>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</si>
  <si>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</si>
  <si>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</si>
  <si>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</si>
  <si>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</si>
  <si>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</si>
  <si>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</si>
  <si>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</si>
  <si>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</si>
  <si>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</si>
  <si>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</si>
  <si>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</si>
  <si>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</si>
  <si>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</si>
  <si>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</si>
  <si>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</si>
  <si>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</si>
  <si>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</si>
  <si>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</si>
  <si>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</si>
  <si>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</si>
  <si>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</si>
  <si>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</si>
  <si>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</si>
  <si>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</si>
  <si>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</si>
  <si>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</si>
  <si>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</si>
  <si>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</si>
  <si>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</si>
  <si>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</si>
  <si>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</si>
  <si>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</si>
  <si>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</si>
  <si>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</si>
  <si>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</si>
  <si>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</si>
  <si>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</si>
  <si>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</si>
  <si>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</si>
  <si>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</si>
  <si>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</si>
  <si>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</si>
  <si>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</si>
  <si>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</si>
  <si>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</si>
  <si>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</si>
  <si>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</si>
  <si>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</si>
  <si>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</si>
  <si>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</si>
  <si>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</si>
  <si>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</si>
  <si>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</si>
  <si>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</si>
  <si>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</si>
  <si>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</si>
  <si>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</si>
  <si>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</si>
  <si>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</si>
  <si>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</si>
  <si>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</si>
  <si>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</si>
  <si>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</si>
  <si>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</si>
  <si>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</si>
  <si>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</si>
  <si>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</si>
  <si>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</si>
  <si>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</si>
  <si>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</si>
  <si>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</si>
  <si>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</si>
  <si>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</si>
  <si>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</si>
  <si>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</si>
  <si>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</si>
  <si>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</si>
  <si>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</si>
  <si>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</si>
  <si>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</si>
  <si>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</si>
  <si>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</si>
  <si>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</si>
  <si>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</si>
  <si>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</si>
  <si>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</si>
  <si>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</si>
  <si>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</si>
  <si>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</si>
  <si>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</si>
  <si>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</si>
  <si>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</si>
  <si>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</si>
  <si>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</si>
  <si>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</si>
  <si>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</si>
  <si>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</si>
  <si>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</si>
  <si>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</si>
  <si>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</si>
  <si>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</si>
  <si>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</si>
  <si>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</si>
  <si>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</si>
  <si>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</si>
  <si>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</si>
  <si>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</si>
  <si>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</si>
  <si>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</si>
  <si>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</si>
  <si>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</si>
  <si>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</si>
  <si>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</si>
  <si>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</si>
  <si>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</si>
  <si>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</si>
  <si>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</si>
  <si>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</si>
  <si>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</si>
  <si>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</si>
  <si>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</si>
  <si>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</si>
  <si>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</si>
  <si>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</si>
  <si>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</si>
  <si>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</si>
  <si>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</si>
  <si>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</si>
  <si>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</si>
  <si>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</si>
  <si>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</si>
  <si>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</si>
  <si>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</si>
  <si>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</si>
  <si>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</si>
  <si>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</si>
  <si>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</si>
  <si>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</si>
  <si>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</si>
  <si>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</si>
  <si>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</si>
  <si>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</si>
  <si>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</si>
  <si>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</si>
  <si>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</si>
  <si>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</si>
  <si>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</si>
  <si>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</si>
  <si>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</si>
  <si>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</si>
  <si>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</si>
  <si>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</si>
  <si>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</si>
  <si>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</si>
  <si>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</si>
  <si>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</si>
  <si>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</si>
  <si>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</si>
  <si>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</si>
  <si>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</si>
  <si>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</si>
  <si>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</si>
  <si>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</si>
  <si>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</si>
  <si>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</si>
  <si>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</si>
  <si>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</si>
  <si>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</si>
  <si>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</si>
  <si>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</si>
  <si>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</si>
  <si>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</si>
  <si>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</si>
  <si>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</si>
  <si>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</si>
  <si>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</si>
  <si>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</si>
  <si>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</si>
  <si>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</si>
  <si>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</si>
  <si>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</si>
  <si>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</si>
  <si>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</si>
  <si>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</si>
  <si>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</si>
  <si>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</si>
  <si>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</si>
  <si>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</si>
  <si>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</si>
  <si>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</si>
  <si>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</si>
  <si>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</si>
  <si>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</si>
  <si>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</si>
  <si>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</si>
  <si>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</si>
  <si>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</si>
  <si>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</si>
  <si>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</si>
  <si>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</si>
  <si>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</si>
  <si>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</si>
  <si>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</si>
  <si>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</si>
  <si>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</si>
  <si>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</si>
  <si>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</si>
  <si>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</si>
  <si>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</si>
  <si>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</si>
  <si>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</si>
  <si>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</si>
  <si>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</si>
  <si>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</si>
  <si>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</si>
  <si>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</si>
  <si>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</si>
  <si>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</si>
  <si>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</si>
  <si>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</si>
  <si>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</si>
  <si>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</si>
  <si>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</si>
  <si>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</si>
  <si>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</si>
  <si>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</si>
  <si>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</si>
  <si>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</si>
  <si>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</si>
  <si>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</si>
  <si>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</si>
  <si>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</si>
  <si>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</si>
  <si>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</si>
  <si>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</si>
  <si>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</si>
  <si>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</si>
  <si>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</si>
  <si>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</si>
  <si>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</si>
  <si>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</si>
  <si>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</si>
  <si>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</si>
  <si>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</si>
  <si>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</si>
  <si>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</si>
  <si>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</si>
  <si>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</si>
  <si>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</si>
  <si>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</si>
  <si>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</si>
  <si>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</si>
  <si>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</si>
  <si>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</si>
  <si>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</si>
  <si>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</si>
  <si>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</si>
  <si>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</si>
  <si>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</si>
  <si>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</si>
  <si>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</si>
  <si>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</si>
  <si>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</si>
  <si>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</si>
  <si>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</si>
  <si>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</si>
  <si>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</si>
  <si>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</si>
  <si>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</si>
  <si>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</si>
  <si>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</si>
  <si>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</si>
  <si>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</si>
  <si>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</si>
  <si>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</si>
  <si>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</si>
  <si>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</si>
  <si>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</si>
  <si>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</si>
  <si>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</si>
  <si>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</si>
  <si>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</si>
  <si>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</si>
  <si>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</si>
  <si>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</si>
  <si>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</si>
  <si>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</si>
  <si>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</si>
  <si>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</si>
  <si>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</si>
  <si>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</si>
  <si>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</si>
  <si>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</si>
  <si>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</si>
  <si>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</si>
  <si>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</si>
  <si>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</si>
  <si>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</si>
  <si>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</si>
  <si>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</si>
  <si>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</si>
  <si>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</si>
  <si>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</si>
  <si>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</si>
  <si>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</si>
  <si>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</si>
  <si>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</si>
  <si>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</si>
  <si>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</si>
  <si>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</si>
  <si>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</si>
  <si>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</si>
  <si>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</si>
  <si>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</si>
  <si>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</si>
  <si>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</si>
  <si>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</si>
  <si>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</si>
  <si>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</si>
  <si>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</si>
  <si>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</si>
  <si>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</si>
  <si>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</si>
  <si>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</si>
  <si>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</si>
  <si>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</si>
  <si>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</si>
  <si>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</si>
  <si>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</si>
  <si>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</si>
  <si>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</si>
  <si>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</si>
  <si>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</si>
  <si>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</si>
  <si>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</si>
  <si>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</si>
  <si>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</si>
  <si>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</si>
  <si>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</si>
  <si>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</si>
  <si>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</si>
  <si>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</si>
  <si>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</si>
  <si>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</si>
  <si>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</si>
  <si>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</si>
  <si>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</si>
  <si>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</si>
  <si>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</si>
  <si>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</si>
  <si>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</si>
  <si>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</si>
  <si>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</si>
  <si>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</si>
  <si>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</si>
  <si>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</si>
  <si>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</si>
  <si>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</si>
  <si>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</si>
  <si>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</si>
  <si>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</si>
  <si>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</si>
  <si>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</si>
  <si>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</si>
  <si>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</si>
  <si>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</si>
  <si>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</si>
  <si>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</si>
  <si>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</si>
  <si>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</si>
  <si>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</si>
  <si>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</si>
  <si>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</si>
  <si>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</si>
  <si>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</si>
  <si>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</si>
  <si>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</si>
  <si>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</si>
  <si>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</si>
  <si>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</si>
  <si>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</si>
  <si>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</si>
  <si>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</si>
  <si>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</si>
  <si>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</si>
  <si>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</si>
  <si>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</si>
  <si>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</si>
  <si>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</si>
  <si>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</si>
  <si>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</si>
  <si>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</si>
  <si>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</si>
  <si>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</si>
  <si>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</si>
  <si>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</si>
  <si>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</si>
  <si>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</si>
  <si>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</si>
  <si>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</si>
  <si>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</si>
  <si>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</si>
  <si>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</si>
  <si>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</si>
  <si>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</si>
  <si>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</si>
  <si>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</si>
  <si>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</si>
  <si>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</si>
  <si>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</si>
  <si>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</si>
  <si>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</si>
  <si>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</si>
  <si>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</si>
  <si>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</si>
  <si>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</si>
  <si>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</si>
  <si>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</si>
  <si>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</si>
  <si>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</si>
  <si>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</si>
  <si>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</si>
  <si>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</si>
  <si>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</si>
  <si>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</si>
  <si>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</si>
  <si>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</si>
  <si>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</si>
  <si>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</si>
  <si>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</si>
  <si>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</si>
  <si>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</si>
  <si>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</si>
  <si>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</si>
  <si>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</si>
  <si>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</si>
  <si>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</si>
  <si>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</si>
  <si>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</si>
  <si>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</si>
  <si>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</si>
  <si>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</si>
  <si>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</si>
  <si>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</si>
  <si>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</si>
  <si>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</si>
  <si>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</si>
  <si>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</si>
  <si>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</si>
  <si>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</si>
  <si>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</si>
  <si>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</si>
  <si>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</si>
  <si>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</si>
  <si>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</si>
  <si>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</si>
  <si>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</si>
  <si>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</si>
  <si>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</si>
  <si>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</si>
  <si>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</si>
  <si>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</si>
  <si>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</si>
  <si>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</si>
  <si>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</si>
  <si>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</si>
  <si>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</si>
  <si>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</si>
  <si>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</si>
  <si>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</si>
  <si>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</si>
  <si>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</si>
  <si>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</si>
  <si>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</si>
  <si>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</si>
  <si>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</si>
  <si>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</si>
  <si>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</si>
  <si>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</si>
  <si>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</si>
  <si>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</si>
  <si>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</si>
  <si>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</si>
  <si>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</si>
  <si>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</si>
  <si>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</si>
  <si>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</si>
  <si>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</si>
  <si>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</si>
  <si>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</si>
  <si>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</si>
  <si>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</si>
  <si>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</si>
  <si>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</si>
  <si>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</si>
  <si>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</si>
  <si>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</si>
  <si>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</si>
  <si>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</si>
  <si>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</si>
  <si>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</si>
  <si>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</si>
  <si>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</si>
  <si>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</si>
  <si>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</si>
  <si>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</si>
  <si>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</si>
  <si>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</si>
  <si>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</si>
  <si>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</si>
  <si>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</si>
  <si>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</si>
  <si>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</si>
  <si>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</si>
  <si>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</si>
  <si>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</si>
  <si>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</si>
  <si>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</si>
  <si>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</si>
  <si>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</si>
  <si>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</si>
  <si>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</si>
  <si>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</si>
  <si>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</si>
  <si>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</si>
  <si>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</si>
  <si>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</si>
  <si>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</si>
  <si>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</si>
  <si>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</si>
  <si>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</si>
  <si>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</si>
  <si>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</si>
  <si>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</si>
  <si>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</si>
  <si>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</si>
  <si>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</si>
  <si>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</si>
  <si>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</si>
  <si>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</si>
  <si>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</si>
  <si>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</si>
  <si>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</si>
  <si>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</si>
  <si>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</si>
  <si>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</si>
  <si>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</si>
  <si>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</si>
  <si>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</si>
  <si>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</si>
  <si>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</si>
  <si>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</si>
  <si>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</si>
  <si>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</si>
  <si>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</si>
  <si>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</si>
  <si>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</si>
  <si>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</si>
  <si>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</si>
  <si>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</si>
  <si>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</si>
  <si>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</si>
  <si>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</si>
  <si>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</si>
  <si>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</si>
  <si>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</si>
  <si>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</si>
  <si>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</si>
  <si>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</si>
  <si>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</si>
  <si>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</si>
  <si>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</si>
  <si>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</si>
  <si>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</si>
  <si>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</si>
  <si>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</si>
  <si>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</si>
  <si>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</si>
  <si>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</si>
  <si>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</si>
  <si>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</si>
  <si>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</si>
  <si>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</si>
  <si>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</si>
  <si>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</si>
  <si>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</si>
  <si>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</si>
  <si>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</si>
  <si>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</si>
  <si>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</si>
  <si>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</si>
  <si>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</si>
  <si>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</si>
  <si>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</si>
  <si>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</si>
  <si>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</si>
  <si>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</si>
  <si>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</si>
  <si>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</si>
  <si>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</si>
  <si>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</si>
  <si>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</si>
  <si>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</si>
  <si>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</si>
  <si>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</si>
  <si>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</si>
  <si>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</si>
  <si>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</si>
  <si>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</si>
  <si>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</si>
  <si>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</si>
  <si>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</si>
  <si>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</si>
  <si>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</si>
  <si>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</si>
  <si>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</si>
  <si>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</si>
  <si>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</si>
  <si>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</si>
  <si>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</si>
  <si>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</si>
  <si>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</si>
  <si>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</si>
  <si>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</si>
  <si>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</si>
  <si>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</si>
  <si>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</si>
  <si>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</si>
  <si>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</si>
  <si>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</si>
  <si>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</si>
  <si>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</si>
  <si>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</si>
  <si>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</si>
  <si>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</si>
  <si>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</si>
  <si>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</si>
  <si>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</si>
  <si>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</si>
  <si>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</si>
  <si>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</si>
  <si>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</si>
  <si>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</si>
  <si>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</si>
  <si>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</si>
  <si>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</si>
  <si>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</si>
  <si>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</si>
  <si>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</si>
  <si>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</si>
  <si>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</si>
  <si>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</si>
  <si>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</si>
  <si>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</si>
  <si>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</si>
  <si>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</si>
  <si>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</si>
  <si>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</si>
  <si>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</si>
  <si>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</si>
  <si>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</si>
  <si>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</si>
  <si>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</si>
  <si>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</si>
  <si>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</si>
  <si>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</si>
  <si>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</si>
  <si>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</si>
  <si>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</si>
  <si>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</si>
  <si>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</si>
  <si>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</si>
  <si>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</si>
  <si>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</si>
  <si>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</si>
  <si>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</si>
  <si>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</si>
  <si>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</si>
  <si>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</si>
  <si>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</si>
  <si>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</si>
  <si>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</si>
  <si>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</si>
  <si>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</si>
  <si>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</si>
  <si>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</si>
  <si>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</si>
  <si>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</si>
  <si>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</si>
  <si>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</si>
  <si>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</si>
  <si>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</si>
  <si>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</si>
  <si>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</si>
  <si>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</si>
  <si>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</si>
  <si>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</si>
  <si>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</si>
  <si>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</si>
  <si>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</si>
  <si>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</si>
  <si>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</si>
  <si>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</si>
  <si>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</si>
  <si>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</si>
  <si>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</si>
  <si>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</si>
  <si>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</si>
  <si>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</si>
  <si>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</si>
  <si>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</si>
  <si>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</si>
  <si>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</si>
  <si>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</si>
  <si>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</si>
  <si>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</si>
  <si>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</si>
  <si>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</si>
  <si>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</si>
  <si>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</si>
  <si>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</si>
  <si>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</si>
  <si>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</si>
  <si>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</si>
  <si>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</si>
  <si>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</si>
  <si>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</si>
  <si>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</si>
  <si>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</si>
  <si>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</si>
  <si>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</si>
  <si>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</si>
  <si>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</si>
  <si>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</si>
  <si>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</si>
  <si>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</si>
  <si>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</si>
  <si>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</si>
  <si>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</si>
  <si>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</si>
  <si>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</si>
  <si>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</si>
  <si>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</si>
  <si>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</si>
  <si>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</si>
  <si>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</si>
  <si>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</si>
  <si>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</si>
  <si>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</si>
  <si>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</si>
  <si>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</si>
  <si>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</si>
  <si>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</si>
  <si>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</si>
  <si>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</si>
  <si>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</si>
  <si>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</si>
  <si>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</si>
  <si>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</si>
  <si>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</si>
  <si>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</si>
  <si>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</si>
  <si>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</si>
  <si>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</si>
  <si>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</si>
  <si>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</si>
  <si>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</si>
  <si>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</si>
  <si>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</si>
  <si>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</si>
  <si>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</si>
  <si>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</si>
  <si>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</si>
  <si>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</si>
  <si>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</si>
  <si>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</si>
  <si>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</si>
  <si>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</si>
  <si>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</si>
  <si>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</si>
  <si>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</si>
  <si>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</si>
  <si>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</si>
  <si>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</si>
  <si>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</si>
  <si>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</si>
  <si>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</si>
  <si>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</si>
  <si>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</si>
  <si>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</si>
  <si>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</si>
  <si>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</si>
  <si>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</si>
  <si>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</si>
  <si>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</si>
  <si>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</si>
  <si>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</si>
  <si>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</si>
  <si>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</si>
  <si>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</si>
  <si>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</si>
  <si>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</si>
  <si>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</si>
  <si>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</si>
  <si>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</si>
  <si>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</si>
  <si>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</si>
  <si>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</si>
  <si>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</si>
  <si>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</si>
  <si>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</si>
  <si>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</si>
  <si>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</si>
  <si>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</si>
  <si>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</si>
  <si>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</si>
  <si>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</si>
  <si>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</si>
  <si>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</si>
  <si>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</si>
  <si>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</si>
  <si>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</si>
  <si>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</si>
  <si>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</si>
  <si>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</si>
  <si>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</si>
  <si>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</si>
  <si>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</si>
  <si>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</si>
  <si>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</si>
  <si>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</si>
  <si>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</si>
  <si>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</si>
  <si>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</si>
  <si>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</si>
  <si>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</si>
  <si>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</si>
  <si>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</si>
  <si>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</si>
  <si>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</si>
  <si>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</si>
  <si>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</si>
  <si>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</si>
  <si>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</si>
  <si>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</si>
  <si>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</si>
  <si>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</si>
  <si>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</si>
  <si>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</si>
  <si>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</si>
  <si>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</si>
  <si>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</si>
  <si>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</si>
  <si>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</si>
  <si>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</si>
  <si>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</si>
  <si>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</si>
  <si>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</si>
  <si>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</si>
  <si>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</si>
  <si>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</si>
  <si>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</si>
  <si>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</si>
  <si>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</si>
  <si>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</si>
  <si>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</si>
  <si>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</si>
  <si>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</si>
  <si>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</si>
  <si>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</si>
  <si>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</si>
  <si>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</si>
  <si>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</si>
  <si>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</si>
  <si>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</si>
  <si>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</si>
  <si>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</si>
  <si>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</si>
  <si>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</si>
  <si>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</si>
  <si>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</si>
  <si>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</si>
  <si>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</si>
  <si>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</si>
  <si>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</si>
  <si>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</si>
  <si>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</si>
  <si>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</si>
  <si>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</si>
  <si>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</si>
  <si>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</si>
  <si>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</si>
  <si>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</si>
  <si>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</si>
  <si>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</si>
  <si>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</si>
  <si>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</si>
  <si>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</si>
  <si>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</si>
  <si>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</si>
  <si>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</si>
  <si>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</si>
  <si>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</si>
  <si>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</si>
  <si>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</si>
  <si>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</si>
  <si>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</si>
  <si>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</si>
  <si>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</si>
  <si>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</si>
  <si>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</si>
  <si>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</si>
  <si>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</si>
  <si>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</si>
  <si>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</si>
  <si>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</si>
  <si>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</si>
  <si>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</si>
  <si>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</si>
  <si>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</si>
  <si>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</si>
  <si>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</si>
  <si>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</si>
  <si>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</si>
  <si>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</si>
  <si>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</si>
  <si>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</si>
  <si>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</si>
  <si>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</si>
  <si>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</si>
  <si>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</si>
  <si>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</si>
  <si>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</si>
  <si>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</si>
  <si>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</si>
  <si>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</si>
  <si>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</si>
  <si>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</si>
  <si>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</si>
  <si>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</si>
  <si>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</si>
  <si>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</si>
  <si>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</si>
  <si>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</si>
  <si>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</si>
  <si>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</si>
  <si>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</si>
  <si>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</si>
  <si>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</si>
  <si>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</si>
  <si>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</si>
  <si>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</si>
  <si>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</si>
  <si>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</si>
  <si>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</si>
  <si>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</si>
  <si>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</si>
  <si>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</si>
  <si>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</si>
  <si>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</si>
  <si>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</si>
  <si>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</si>
  <si>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</si>
  <si>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</si>
  <si>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</si>
  <si>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</si>
  <si>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</si>
  <si>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</si>
  <si>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</si>
  <si>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</si>
  <si>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</si>
  <si>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</si>
  <si>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</si>
  <si>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</si>
  <si>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</si>
  <si>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</si>
  <si>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</si>
  <si>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</si>
  <si>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</si>
  <si>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</si>
  <si>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</si>
  <si>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</si>
  <si>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</si>
  <si>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</si>
  <si>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</si>
  <si>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</si>
  <si>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</si>
  <si>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</si>
  <si>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</si>
  <si>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</si>
  <si>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</si>
  <si>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</si>
  <si>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</si>
  <si>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</si>
  <si>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</si>
  <si>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</si>
  <si>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</si>
  <si>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</si>
  <si>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</si>
  <si>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</si>
  <si>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</si>
  <si>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</si>
  <si>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</si>
  <si>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</si>
  <si>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</si>
  <si>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</si>
  <si>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</si>
  <si>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</si>
  <si>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</si>
  <si>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</si>
  <si>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</si>
  <si>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</si>
  <si>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</si>
  <si>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</si>
  <si>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</si>
  <si>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</si>
  <si>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</si>
  <si>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</si>
  <si>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</si>
  <si>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</si>
  <si>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</si>
  <si>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</si>
  <si>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</si>
  <si>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</si>
  <si>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</si>
  <si>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</si>
  <si>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</si>
  <si>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</si>
  <si>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</si>
  <si>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</si>
  <si>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</si>
  <si>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</si>
  <si>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</si>
  <si>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</si>
  <si>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</si>
  <si>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</si>
  <si>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</si>
  <si>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</si>
  <si>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</si>
  <si>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</si>
  <si>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</si>
  <si>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</si>
  <si>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</si>
  <si>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</si>
  <si>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</si>
  <si>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</si>
  <si>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</si>
  <si>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</si>
  <si>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</si>
  <si>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</si>
  <si>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</si>
  <si>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</si>
  <si>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</si>
  <si>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</si>
  <si>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</si>
  <si>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</si>
  <si>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</si>
  <si>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</si>
  <si>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</si>
  <si>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</si>
  <si>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</si>
  <si>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</si>
  <si>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</si>
  <si>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</si>
  <si>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</si>
  <si>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</si>
  <si>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</si>
  <si>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</si>
  <si>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</si>
  <si>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</si>
  <si>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</si>
  <si>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</si>
  <si>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</si>
  <si>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</si>
  <si>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</si>
  <si>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</si>
  <si>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</si>
  <si>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</si>
  <si>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</si>
  <si>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</si>
  <si>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</si>
  <si>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</si>
  <si>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</si>
  <si>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</si>
  <si>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</si>
  <si>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</si>
  <si>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</si>
  <si>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</si>
  <si>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</si>
  <si>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</si>
  <si>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</si>
  <si>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</si>
  <si>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</si>
  <si>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</si>
  <si>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</si>
  <si>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</si>
  <si>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</si>
  <si>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</si>
  <si>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</si>
  <si>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</si>
  <si>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</si>
  <si>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</si>
  <si>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</si>
  <si>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</si>
  <si>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</si>
  <si>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</si>
  <si>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</si>
  <si>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</si>
  <si>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</si>
  <si>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</si>
  <si>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</si>
  <si>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</si>
  <si>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</si>
  <si>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</si>
  <si>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</si>
  <si>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</si>
  <si>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</si>
  <si>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</si>
  <si>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</si>
  <si>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</si>
  <si>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</si>
  <si>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</si>
  <si>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</si>
  <si>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</si>
  <si>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</si>
  <si>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</si>
  <si>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</si>
  <si>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</si>
  <si>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</si>
  <si>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</si>
  <si>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</si>
  <si>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</si>
  <si>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</si>
  <si>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</si>
  <si>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</si>
  <si>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</si>
  <si>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</si>
  <si>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</si>
  <si>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</si>
  <si>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</si>
  <si>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</si>
  <si>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</si>
  <si>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</si>
  <si>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</si>
  <si>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</si>
  <si>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</si>
  <si>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</si>
  <si>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</si>
  <si>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</si>
  <si>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</si>
  <si>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</si>
  <si>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</si>
  <si>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</si>
  <si>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</si>
  <si>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</si>
  <si>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</si>
  <si>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</si>
  <si>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</si>
  <si>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</si>
  <si>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</si>
  <si>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</si>
  <si>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</si>
  <si>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</si>
  <si>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</si>
  <si>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</si>
  <si>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</si>
  <si>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</si>
  <si>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</si>
  <si>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</si>
  <si>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</si>
  <si>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</si>
  <si>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</si>
  <si>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</si>
  <si>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</si>
  <si>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</si>
  <si>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</si>
  <si>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</si>
  <si>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</si>
  <si>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</si>
  <si>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</si>
  <si>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</si>
  <si>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</si>
  <si>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</si>
  <si>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</si>
  <si>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</si>
  <si>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</si>
  <si>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</si>
  <si>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</si>
  <si>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</si>
  <si>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</si>
  <si>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</si>
  <si>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</si>
  <si>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</si>
  <si>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</si>
  <si>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</si>
  <si>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</si>
  <si>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</si>
  <si>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</si>
  <si>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</si>
  <si>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</si>
  <si>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</si>
  <si>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</si>
  <si>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</si>
  <si>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</si>
  <si>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</si>
  <si>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</si>
  <si>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</si>
  <si>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</si>
  <si>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</si>
  <si>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</si>
  <si>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</si>
  <si>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</si>
  <si>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</si>
  <si>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</si>
  <si>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</si>
  <si>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</si>
  <si>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</si>
  <si>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</si>
  <si>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</si>
  <si>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</si>
  <si>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</si>
  <si>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</si>
  <si>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</si>
  <si>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</si>
  <si>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</si>
  <si>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</si>
  <si>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</si>
  <si>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</si>
  <si>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</si>
  <si>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</si>
  <si>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</si>
  <si>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</si>
  <si>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</si>
  <si>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</si>
  <si>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</si>
  <si>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</si>
  <si>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</si>
  <si>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</si>
  <si>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</si>
  <si>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</si>
  <si>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</si>
  <si>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</si>
  <si>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</si>
  <si>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</si>
  <si>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</si>
  <si>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</si>
  <si>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</si>
  <si>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</si>
  <si>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</si>
  <si>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</si>
  <si>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</si>
  <si>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</si>
  <si>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</si>
  <si>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</si>
  <si>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</si>
  <si>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</si>
  <si>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</si>
  <si>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</si>
  <si>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</si>
  <si>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</si>
  <si>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</si>
  <si>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</si>
  <si>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</si>
  <si>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</si>
  <si>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</si>
  <si>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</si>
  <si>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</si>
  <si>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</si>
  <si>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</si>
  <si>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</si>
  <si>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</si>
  <si>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</si>
  <si>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</si>
  <si>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</si>
  <si>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</si>
  <si>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</si>
  <si>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</si>
  <si>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</si>
  <si>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</si>
  <si>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</si>
  <si>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</si>
  <si>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</si>
  <si>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</si>
  <si>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</si>
  <si>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</si>
  <si>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</si>
  <si>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</si>
  <si>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</si>
  <si>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</si>
  <si>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</si>
  <si>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</si>
  <si>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</si>
  <si>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</si>
  <si>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</si>
  <si>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</si>
  <si>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</si>
  <si>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</si>
  <si>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</si>
  <si>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</si>
  <si>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</si>
  <si>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</si>
  <si>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</si>
  <si>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</si>
  <si>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</si>
  <si>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</si>
  <si>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</si>
  <si>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</si>
  <si>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</si>
  <si>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</si>
  <si>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</si>
  <si>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</si>
  <si>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</si>
  <si>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</si>
  <si>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</si>
  <si>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</si>
  <si>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</si>
  <si>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</si>
  <si>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</si>
  <si>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</si>
  <si>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</si>
  <si>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</si>
  <si>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</si>
  <si>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</si>
  <si>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</si>
  <si>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</si>
  <si>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</si>
  <si>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</si>
  <si>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</si>
  <si>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</si>
  <si>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</si>
  <si>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</si>
  <si>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</si>
  <si>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</si>
  <si>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</si>
  <si>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</si>
  <si>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</si>
  <si>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</si>
  <si>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</si>
  <si>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</si>
  <si>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</si>
  <si>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</si>
  <si>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</si>
  <si>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</si>
  <si>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</si>
  <si>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</si>
  <si>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</si>
  <si>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</si>
  <si>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</si>
  <si>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</si>
  <si>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</si>
  <si>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</si>
  <si>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</si>
  <si>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</si>
  <si>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</si>
  <si>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</si>
  <si>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</si>
  <si>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</si>
  <si>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</si>
  <si>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</si>
  <si>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</si>
  <si>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</si>
  <si>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</si>
  <si>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</si>
  <si>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</si>
  <si>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</si>
  <si>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</si>
  <si>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</si>
  <si>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</si>
  <si>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</si>
  <si>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</si>
  <si>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</si>
  <si>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</si>
  <si>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</si>
  <si>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</si>
  <si>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</si>
  <si>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</si>
  <si>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</si>
  <si>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</si>
  <si>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</si>
  <si>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</si>
  <si>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</si>
  <si>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</si>
  <si>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</si>
  <si>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</si>
  <si>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</si>
  <si>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</si>
  <si>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</si>
  <si>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</si>
  <si>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</si>
  <si>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</si>
  <si>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</si>
  <si>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</si>
  <si>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</si>
  <si>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</si>
  <si>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</si>
  <si>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</si>
  <si>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</si>
  <si>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</si>
  <si>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</si>
  <si>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</si>
  <si>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</si>
  <si>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</si>
  <si>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</si>
  <si>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</si>
  <si>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</si>
  <si>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</si>
  <si>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</si>
  <si>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</si>
  <si>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</si>
  <si>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</si>
  <si>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</si>
  <si>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</si>
  <si>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</si>
  <si>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</si>
  <si>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</si>
  <si>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</si>
  <si>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</si>
  <si>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</si>
  <si>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</si>
  <si>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</si>
  <si>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</si>
  <si>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</si>
  <si>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</si>
  <si>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</si>
  <si>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</si>
  <si>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</si>
  <si>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</si>
  <si>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</si>
  <si>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</si>
  <si>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</si>
  <si>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</si>
  <si>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</si>
  <si>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</si>
  <si>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</si>
  <si>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</si>
  <si>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</si>
  <si>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</si>
  <si>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</si>
  <si>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</si>
  <si>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</si>
  <si>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</si>
  <si>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</si>
  <si>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</si>
  <si>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</si>
  <si>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</si>
  <si>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</si>
  <si>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</si>
  <si>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</si>
  <si>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</si>
  <si>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</si>
  <si>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</si>
  <si>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</si>
  <si>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</si>
  <si>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</si>
  <si>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</si>
  <si>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</si>
  <si>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</si>
  <si>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</si>
  <si>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</si>
  <si>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</si>
  <si>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</si>
  <si>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</si>
  <si>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</si>
  <si>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</si>
  <si>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</si>
  <si>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</si>
  <si>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</si>
  <si>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</si>
  <si>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</si>
  <si>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</si>
  <si>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</si>
  <si>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</si>
  <si>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</si>
  <si>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</si>
  <si>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</si>
  <si>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</si>
  <si>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</si>
  <si>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</si>
  <si>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</si>
  <si>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</si>
  <si>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</si>
  <si>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</si>
  <si>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</si>
  <si>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</si>
  <si>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</si>
  <si>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</si>
  <si>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</si>
  <si>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</si>
  <si>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</si>
  <si>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</si>
  <si>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</si>
  <si>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</si>
  <si>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</si>
  <si>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</si>
  <si>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</si>
  <si>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</si>
  <si>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</si>
  <si>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</si>
  <si>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</si>
  <si>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</si>
  <si>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</si>
  <si>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</si>
  <si>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</si>
  <si>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</si>
  <si>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</si>
  <si>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</si>
  <si>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</si>
  <si>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</si>
  <si>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</si>
  <si>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</si>
  <si>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</si>
  <si>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</si>
  <si>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</si>
  <si>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</si>
  <si>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</si>
  <si>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</si>
  <si>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</si>
  <si>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</si>
  <si>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</si>
  <si>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</si>
  <si>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</si>
  <si>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</si>
  <si>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</si>
  <si>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</si>
  <si>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</si>
  <si>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</si>
  <si>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</si>
  <si>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</si>
  <si>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</si>
  <si>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</si>
  <si>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</si>
  <si>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</si>
  <si>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</si>
  <si>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</si>
  <si>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</si>
  <si>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</si>
  <si>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</si>
  <si>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</si>
  <si>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</si>
  <si>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</si>
  <si>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</si>
  <si>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</si>
  <si>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</si>
  <si>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</si>
  <si>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</si>
  <si>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</si>
  <si>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</si>
  <si>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</si>
  <si>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</si>
  <si>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</si>
  <si>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</si>
  <si>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</si>
  <si>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</si>
  <si>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</si>
  <si>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</si>
  <si>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</si>
  <si>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</si>
  <si>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</si>
  <si>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</si>
  <si>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</si>
  <si>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</si>
  <si>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</si>
  <si>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</si>
  <si>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</si>
  <si>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</si>
  <si>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</si>
  <si>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</si>
  <si>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</si>
  <si>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</si>
  <si>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</si>
  <si>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</si>
  <si>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</si>
  <si>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</si>
  <si>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</si>
  <si>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</si>
  <si>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</si>
  <si>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</si>
  <si>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</si>
  <si>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</si>
  <si>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</si>
  <si>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</si>
  <si>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</si>
  <si>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</si>
  <si>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</si>
  <si>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</si>
  <si>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</si>
  <si>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</si>
  <si>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</si>
  <si>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</si>
  <si>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</si>
  <si>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</si>
  <si>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</si>
  <si>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</si>
  <si>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</si>
  <si>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</si>
  <si>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</si>
  <si>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</si>
  <si>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</si>
  <si>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</si>
  <si>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</si>
  <si>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</si>
  <si>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</si>
  <si>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</si>
  <si>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</si>
  <si>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</si>
  <si>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</si>
  <si>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</si>
  <si>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</si>
  <si>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</si>
  <si>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</si>
  <si>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</si>
  <si>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</si>
  <si>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</si>
  <si>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</si>
  <si>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</si>
  <si>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</si>
  <si>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</si>
  <si>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</si>
  <si>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</si>
  <si>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</si>
  <si>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</si>
  <si>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</si>
  <si>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</si>
  <si>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</si>
  <si>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</si>
  <si>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</si>
  <si>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</si>
  <si>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</si>
  <si>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</si>
  <si>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</si>
  <si>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</si>
  <si>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</si>
  <si>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</si>
  <si>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</si>
  <si>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</si>
  <si>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</si>
  <si>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</si>
  <si>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</si>
  <si>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</si>
  <si>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</si>
  <si>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</si>
  <si>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</si>
  <si>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</si>
  <si>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</si>
  <si>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</si>
  <si>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</si>
  <si>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</si>
  <si>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</si>
  <si>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</si>
  <si>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</si>
  <si>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</si>
  <si>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</si>
  <si>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</si>
  <si>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</si>
  <si>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</si>
  <si>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</si>
  <si>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</si>
  <si>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</si>
  <si>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</si>
  <si>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</si>
  <si>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</si>
  <si>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</si>
  <si>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</si>
  <si>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</si>
  <si>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</si>
  <si>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</si>
  <si>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</si>
  <si>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</si>
  <si>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</si>
  <si>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</si>
  <si>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</si>
  <si>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</si>
  <si>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</si>
  <si>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</si>
  <si>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</si>
  <si>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</si>
  <si>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</si>
  <si>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</si>
  <si>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</si>
  <si>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</si>
  <si>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</si>
  <si>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</si>
  <si>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</si>
  <si>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</si>
  <si>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</si>
  <si>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</si>
  <si>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</si>
  <si>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</si>
  <si>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</si>
  <si>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</si>
  <si>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</si>
  <si>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</si>
  <si>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</si>
  <si>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</si>
  <si>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</si>
  <si>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</si>
  <si>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</si>
  <si>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</si>
  <si>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</si>
  <si>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</si>
  <si>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</si>
  <si>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</si>
  <si>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</si>
  <si>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</si>
  <si>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</si>
  <si>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</si>
  <si>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</si>
  <si>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</si>
  <si>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</si>
  <si>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</si>
  <si>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</si>
  <si>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</si>
  <si>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</si>
  <si>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</si>
  <si>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</si>
  <si>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</si>
  <si>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</si>
  <si>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</si>
  <si>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</si>
  <si>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</si>
  <si>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</si>
  <si>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</si>
  <si>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</si>
  <si>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</si>
  <si>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</si>
  <si>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</si>
  <si>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</si>
  <si>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</si>
  <si>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</si>
  <si>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</si>
  <si>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</si>
  <si>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</si>
  <si>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</si>
  <si>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</si>
  <si>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</si>
  <si>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</si>
  <si>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</si>
  <si>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</si>
  <si>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</si>
  <si>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</si>
  <si>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</si>
  <si>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</si>
  <si>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</si>
  <si>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</si>
  <si>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</si>
  <si>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</si>
  <si>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</si>
  <si>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</si>
  <si>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</si>
  <si>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</si>
  <si>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</si>
  <si>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</si>
  <si>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</si>
  <si>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</si>
  <si>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</si>
  <si>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</si>
  <si>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</si>
  <si>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</si>
  <si>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</si>
  <si>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</si>
  <si>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</si>
  <si>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</si>
  <si>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</si>
  <si>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</si>
  <si>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</si>
  <si>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</si>
  <si>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</si>
  <si>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</si>
  <si>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</si>
  <si>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</si>
  <si>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</si>
  <si>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</si>
  <si>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</si>
  <si>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</si>
  <si>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</si>
  <si>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</si>
  <si>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</si>
  <si>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</si>
  <si>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</si>
  <si>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</si>
  <si>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</si>
  <si>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</si>
  <si>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</si>
  <si>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</si>
  <si>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</si>
  <si>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</si>
  <si>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</si>
  <si>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</si>
  <si>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</si>
  <si>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</si>
  <si>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</si>
  <si>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</si>
  <si>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</si>
  <si>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</si>
  <si>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</si>
  <si>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</si>
  <si>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</si>
  <si>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</si>
  <si>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</si>
  <si>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</si>
  <si>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</si>
  <si>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</si>
  <si>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</si>
  <si>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</si>
  <si>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</si>
  <si>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</si>
  <si>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</si>
  <si>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</si>
  <si>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</si>
  <si>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</si>
  <si>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</si>
  <si>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</si>
  <si>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</si>
  <si>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</si>
  <si>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</si>
  <si>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</si>
  <si>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</si>
  <si>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</si>
  <si>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</si>
  <si>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</si>
  <si>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</si>
  <si>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</si>
  <si>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</si>
  <si>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</si>
  <si>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</si>
  <si>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</si>
  <si>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</si>
  <si>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</si>
  <si>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</si>
  <si>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</si>
  <si>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</si>
  <si>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</si>
  <si>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</si>
  <si>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</si>
  <si>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</si>
  <si>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</si>
  <si>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</si>
  <si>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</si>
  <si>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</si>
  <si>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</si>
  <si>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</si>
  <si>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</si>
  <si>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</si>
  <si>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</si>
  <si>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</si>
  <si>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</si>
  <si>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</si>
  <si>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</si>
  <si>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</si>
  <si>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</si>
  <si>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</si>
  <si>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</si>
  <si>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</si>
  <si>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</si>
  <si>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</si>
  <si>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</si>
  <si>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</si>
  <si>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</si>
  <si>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</si>
  <si>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</si>
  <si>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</si>
  <si>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</si>
  <si>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</si>
  <si>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</si>
  <si>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</si>
  <si>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</si>
  <si>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</si>
  <si>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</si>
  <si>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</si>
  <si>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</si>
  <si>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</si>
  <si>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</si>
  <si>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</si>
  <si>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</si>
  <si>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</si>
  <si>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</si>
  <si>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</si>
  <si>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</si>
  <si>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</si>
  <si>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</si>
  <si>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</si>
  <si>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</si>
  <si>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</si>
  <si>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</si>
  <si>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</si>
  <si>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</si>
  <si>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</si>
  <si>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</si>
  <si>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</si>
  <si>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</si>
  <si>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</si>
  <si>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</si>
  <si>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</si>
  <si>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</si>
  <si>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</si>
  <si>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</si>
  <si>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</si>
  <si>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</si>
  <si>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</si>
  <si>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</si>
  <si>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</si>
  <si>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</si>
  <si>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</si>
  <si>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</si>
  <si>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</si>
  <si>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</si>
  <si>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</si>
  <si>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</si>
  <si>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</si>
  <si>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</si>
  <si>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</si>
  <si>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</si>
  <si>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</si>
  <si>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</si>
  <si>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</si>
  <si>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</si>
  <si>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</si>
  <si>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</si>
  <si>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</si>
  <si>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</si>
  <si>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</si>
  <si>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</si>
  <si>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</si>
  <si>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</si>
  <si>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</si>
  <si>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</si>
  <si>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</si>
  <si>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</si>
  <si>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</si>
  <si>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</si>
  <si>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</si>
  <si>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</si>
  <si>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</si>
  <si>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</si>
  <si>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</si>
  <si>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</si>
  <si>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</si>
  <si>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</si>
  <si>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</si>
  <si>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</si>
  <si>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</si>
  <si>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</si>
  <si>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</si>
  <si>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</si>
  <si>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</si>
  <si>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</si>
  <si>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</si>
  <si>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</si>
  <si>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</si>
  <si>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</si>
  <si>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</si>
  <si>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</si>
  <si>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</si>
  <si>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</si>
  <si>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</si>
  <si>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</si>
  <si>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</si>
  <si>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</si>
  <si>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</si>
  <si>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</si>
  <si>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</si>
  <si>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</si>
  <si>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</si>
  <si>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</si>
  <si>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</si>
  <si>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</si>
  <si>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</si>
  <si>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</si>
  <si>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</si>
  <si>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</si>
  <si>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</si>
  <si>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</si>
  <si>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</si>
  <si>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</si>
  <si>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</si>
  <si>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</si>
  <si>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</si>
  <si>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</si>
  <si>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</si>
  <si>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</si>
  <si>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</si>
  <si>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</si>
  <si>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</si>
  <si>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</si>
  <si>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</si>
  <si>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</si>
  <si>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</si>
  <si>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</si>
  <si>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</si>
  <si>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</si>
  <si>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</si>
  <si>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</si>
  <si>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</si>
  <si>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</si>
  <si>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</si>
  <si>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</si>
  <si>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</si>
  <si>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</si>
  <si>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</si>
  <si>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</si>
  <si>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</si>
  <si>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</si>
  <si>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</si>
  <si>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</si>
  <si>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</si>
  <si>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</si>
  <si>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</si>
  <si>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</si>
  <si>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</si>
  <si>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</si>
  <si>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</si>
  <si>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</si>
  <si>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</si>
  <si>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</si>
  <si>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</si>
  <si>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</si>
  <si>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</si>
  <si>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</si>
  <si>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</si>
  <si>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</si>
  <si>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</si>
  <si>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</si>
  <si>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</si>
  <si>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</si>
  <si>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</si>
  <si>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</si>
  <si>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</si>
  <si>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</si>
  <si>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</si>
  <si>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</si>
  <si>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</si>
  <si>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</si>
  <si>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</si>
  <si>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</si>
  <si>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</si>
  <si>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</si>
  <si>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</si>
  <si>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</si>
  <si>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</si>
  <si>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</si>
  <si>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</si>
  <si>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</si>
  <si>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</si>
  <si>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</si>
  <si>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</si>
  <si>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</si>
  <si>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</si>
  <si>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</si>
  <si>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</si>
  <si>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</si>
  <si>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</si>
  <si>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</si>
  <si>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</si>
  <si>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</si>
  <si>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</si>
  <si>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</si>
  <si>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</si>
  <si>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</si>
  <si>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</si>
  <si>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</si>
  <si>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</si>
  <si>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</si>
  <si>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</si>
  <si>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</si>
  <si>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</si>
  <si>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</si>
  <si>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</si>
  <si>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</si>
  <si>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</si>
  <si>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</si>
  <si>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</si>
  <si>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</si>
  <si>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</si>
  <si>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</si>
  <si>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</si>
  <si>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</si>
  <si>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</si>
  <si>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</si>
  <si>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</si>
  <si>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</si>
  <si>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</si>
  <si>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</si>
  <si>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</si>
  <si>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</si>
  <si>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</si>
  <si>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</si>
  <si>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</si>
  <si>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</si>
  <si>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</si>
  <si>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</si>
  <si>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</si>
  <si>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</si>
  <si>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</si>
  <si>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</si>
  <si>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</si>
  <si>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</si>
  <si>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</si>
  <si>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</si>
  <si>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</si>
  <si>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</si>
  <si>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</si>
  <si>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</si>
  <si>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</si>
  <si>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</si>
  <si>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</si>
  <si>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</si>
  <si>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</si>
  <si>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</si>
  <si>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</si>
  <si>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</si>
  <si>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</si>
  <si>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</si>
  <si>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</si>
  <si>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</si>
  <si>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</si>
  <si>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</si>
  <si>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</si>
  <si>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</si>
  <si>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</si>
  <si>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</si>
  <si>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</si>
  <si>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</si>
  <si>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</si>
  <si>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</si>
  <si>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</si>
  <si>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</si>
  <si>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</si>
  <si>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</si>
  <si>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</si>
  <si>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</si>
  <si>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</si>
  <si>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</si>
  <si>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</si>
  <si>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</si>
  <si>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</si>
  <si>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</si>
  <si>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</si>
  <si>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</si>
  <si>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</si>
  <si>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</si>
  <si>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</si>
  <si>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</si>
  <si>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</si>
  <si>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</si>
  <si>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</si>
  <si>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</si>
  <si>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</si>
  <si>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</si>
  <si>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</si>
  <si>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</si>
  <si>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</si>
  <si>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</si>
  <si>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</si>
  <si>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</si>
  <si>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</si>
  <si>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</si>
  <si>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</si>
  <si>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</si>
  <si>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</si>
  <si>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</si>
  <si>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</si>
  <si>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</si>
  <si>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</si>
  <si>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</si>
  <si>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</si>
  <si>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</si>
  <si>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</si>
  <si>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</si>
  <si>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</si>
  <si>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</si>
  <si>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</si>
  <si>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</si>
  <si>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</si>
  <si>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</si>
  <si>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</si>
  <si>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</si>
  <si>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</si>
  <si>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</si>
  <si>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</si>
  <si>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</si>
  <si>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</si>
  <si>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</si>
  <si>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</si>
  <si>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</si>
  <si>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</si>
  <si>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</si>
  <si>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</si>
  <si>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</si>
  <si>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</si>
  <si>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</si>
  <si>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</si>
  <si>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</si>
  <si>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</si>
  <si>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</si>
  <si>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</si>
  <si>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</si>
  <si>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</si>
  <si>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</si>
  <si>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</si>
  <si>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</si>
  <si>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</si>
  <si>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</si>
  <si>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</si>
  <si>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</si>
  <si>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</si>
  <si>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</si>
  <si>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</si>
  <si>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</si>
  <si>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</si>
  <si>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</si>
  <si>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</si>
  <si>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</si>
  <si>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</si>
  <si>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</si>
  <si>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</si>
  <si>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</si>
  <si>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</si>
  <si>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</si>
  <si>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</si>
  <si>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</si>
  <si>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</si>
  <si>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</si>
  <si>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</si>
  <si>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</si>
  <si>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</si>
  <si>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</si>
  <si>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</si>
  <si>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</si>
  <si>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</si>
  <si>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</si>
  <si>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</si>
  <si>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</si>
  <si>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</si>
  <si>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</si>
  <si>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</si>
  <si>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</si>
  <si>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</si>
  <si>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</si>
  <si>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</si>
  <si>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</si>
  <si>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</si>
  <si>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</si>
  <si>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</si>
  <si>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</si>
  <si>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</si>
  <si>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</si>
  <si>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</si>
  <si>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</si>
  <si>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</si>
  <si>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</si>
  <si>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</si>
  <si>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</si>
  <si>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</si>
  <si>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</si>
  <si>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</si>
  <si>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</si>
  <si>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</si>
  <si>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</si>
  <si>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</si>
  <si>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</si>
  <si>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</si>
  <si>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</si>
  <si>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</si>
  <si>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</si>
  <si>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</si>
  <si>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</si>
  <si>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</si>
  <si>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</si>
  <si>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</si>
  <si>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</si>
  <si>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</si>
  <si>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</si>
  <si>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</si>
  <si>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</si>
  <si>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</si>
  <si>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</si>
  <si>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</si>
  <si>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</si>
  <si>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</si>
  <si>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</si>
  <si>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</si>
  <si>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</si>
  <si>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</si>
  <si>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</si>
  <si>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</si>
  <si>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</si>
  <si>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</si>
  <si>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</si>
  <si>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</si>
  <si>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</si>
  <si>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</si>
  <si>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</si>
  <si>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</si>
  <si>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</si>
  <si>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</si>
  <si>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</si>
  <si>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</si>
  <si>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</si>
  <si>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</si>
  <si>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</si>
  <si>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</si>
  <si>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</si>
  <si>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</si>
  <si>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</si>
  <si>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</si>
  <si>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</si>
  <si>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</si>
  <si>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</si>
  <si>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</si>
  <si>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</si>
  <si>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</si>
  <si>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</si>
  <si>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</si>
  <si>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</si>
  <si>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</si>
  <si>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</si>
  <si>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</si>
  <si>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</si>
  <si>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</si>
  <si>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</si>
  <si>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</si>
  <si>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</si>
  <si>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</si>
  <si>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</si>
  <si>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</si>
  <si>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</si>
  <si>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</si>
  <si>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</si>
  <si>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</si>
  <si>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</si>
  <si>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</si>
  <si>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</si>
  <si>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</si>
  <si>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</si>
  <si>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</si>
  <si>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</si>
  <si>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</si>
  <si>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</si>
  <si>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</si>
  <si>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</si>
  <si>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</si>
  <si>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</si>
  <si>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</si>
  <si>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</si>
  <si>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</si>
  <si>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</si>
  <si>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</si>
  <si>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</si>
  <si>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</si>
  <si>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</si>
  <si>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</si>
  <si>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</si>
  <si>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</si>
  <si>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</si>
  <si>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</si>
  <si>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</si>
  <si>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</si>
  <si>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</si>
  <si>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</si>
  <si>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</si>
  <si>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</si>
  <si>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</si>
  <si>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</si>
  <si>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</si>
  <si>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</si>
  <si>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</si>
  <si>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</si>
  <si>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</si>
  <si>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</si>
  <si>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</si>
  <si>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</si>
  <si>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</si>
  <si>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</si>
  <si>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</si>
  <si>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</si>
  <si>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</si>
  <si>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</si>
  <si>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</si>
  <si>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</si>
  <si>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</si>
  <si>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</si>
  <si>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</si>
  <si>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</si>
  <si>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</si>
  <si>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</si>
  <si>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</si>
  <si>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</si>
  <si>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</si>
  <si>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</si>
  <si>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</si>
  <si>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</si>
  <si>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</si>
  <si>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</si>
  <si>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</si>
  <si>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</si>
  <si>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</si>
  <si>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</si>
  <si>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</si>
  <si>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</si>
  <si>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</si>
  <si>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</si>
  <si>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</si>
  <si>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</si>
  <si>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</si>
  <si>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</si>
  <si>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</si>
  <si>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</si>
  <si>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</si>
  <si>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</si>
  <si>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</si>
  <si>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</si>
  <si>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</si>
  <si>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</si>
  <si>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</si>
  <si>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</si>
  <si>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</si>
  <si>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</si>
  <si>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</si>
  <si>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</si>
  <si>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</si>
  <si>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</si>
  <si>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</si>
  <si>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</si>
  <si>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</si>
  <si>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</si>
  <si>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</si>
  <si>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</si>
  <si>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</si>
  <si>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</si>
  <si>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</si>
  <si>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</si>
  <si>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</si>
  <si>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</si>
  <si>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</si>
  <si>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</si>
  <si>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</si>
  <si>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</si>
  <si>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</si>
  <si>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</si>
  <si>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</si>
  <si>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</si>
  <si>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</si>
  <si>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</si>
  <si>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</si>
  <si>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</si>
  <si>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</si>
  <si>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</si>
  <si>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</si>
  <si>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</si>
  <si>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</si>
  <si>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</si>
  <si>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</si>
  <si>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</si>
  <si>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</si>
  <si>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</si>
  <si>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</si>
  <si>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</si>
  <si>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</si>
  <si>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</si>
  <si>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</si>
  <si>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</si>
  <si>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</si>
  <si>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</si>
  <si>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</si>
  <si>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</si>
  <si>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</si>
  <si>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</si>
  <si>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</si>
  <si>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</si>
  <si>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</si>
  <si>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</si>
  <si>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</si>
  <si>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</si>
  <si>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</si>
  <si>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</si>
  <si>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</si>
  <si>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</si>
  <si>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</si>
  <si>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</si>
  <si>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</si>
  <si>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</si>
  <si>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</si>
  <si>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</si>
  <si>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</si>
  <si>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</si>
  <si>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</si>
  <si>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</si>
  <si>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</si>
  <si>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</si>
  <si>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</si>
  <si>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</si>
  <si>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</si>
  <si>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</si>
  <si>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</si>
  <si>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</si>
  <si>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</si>
  <si>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</si>
  <si>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</si>
  <si>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</si>
  <si>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</si>
  <si>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</si>
  <si>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</si>
  <si>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</si>
  <si>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</si>
  <si>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</si>
  <si>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</si>
  <si>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</si>
  <si>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</si>
  <si>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</si>
  <si>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</si>
  <si>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</si>
  <si>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</si>
  <si>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</si>
  <si>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</si>
  <si>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</si>
  <si>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</si>
  <si>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</si>
  <si>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</si>
  <si>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</si>
  <si>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</si>
  <si>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</si>
  <si>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</si>
  <si>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</si>
  <si>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</si>
  <si>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</si>
  <si>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</si>
  <si>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</si>
  <si>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</si>
  <si>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</si>
  <si>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</si>
  <si>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</si>
  <si>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</si>
  <si>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</si>
  <si>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</si>
  <si>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</si>
  <si>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</si>
  <si>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</si>
  <si>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</si>
  <si>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</si>
  <si>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</si>
  <si>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</si>
  <si>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</si>
  <si>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</si>
  <si>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</si>
  <si>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</si>
  <si>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</si>
  <si>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</si>
  <si>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</si>
  <si>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</si>
  <si>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</si>
  <si>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</si>
  <si>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</si>
  <si>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</si>
  <si>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</si>
  <si>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</si>
  <si>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</si>
  <si>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</si>
  <si>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</si>
  <si>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</si>
  <si>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</si>
  <si>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</si>
  <si>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</si>
  <si>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</si>
  <si>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</si>
  <si>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</si>
  <si>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</si>
  <si>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</si>
  <si>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</si>
  <si>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</si>
  <si>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</si>
  <si>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</si>
  <si>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</si>
  <si>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</si>
  <si>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</si>
  <si>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</si>
  <si>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</si>
  <si>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</si>
  <si>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</si>
  <si>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</si>
  <si>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</si>
  <si>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</si>
  <si>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</si>
  <si>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</si>
  <si>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</si>
  <si>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</si>
  <si>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</si>
  <si>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</si>
  <si>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</si>
  <si>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</si>
  <si>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</si>
  <si>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</si>
  <si>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</si>
  <si>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</si>
  <si>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</si>
  <si>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</si>
  <si>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</si>
  <si>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</si>
  <si>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</si>
  <si>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</si>
  <si>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</si>
  <si>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</si>
  <si>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</si>
  <si>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</si>
  <si>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</si>
  <si>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</si>
  <si>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</si>
  <si>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</si>
  <si>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</si>
  <si>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</si>
  <si>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</si>
  <si>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</si>
  <si>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</si>
  <si>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</si>
  <si>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</si>
  <si>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</si>
  <si>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</si>
  <si>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</si>
  <si>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</si>
  <si>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</si>
  <si>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</si>
  <si>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</si>
  <si>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</si>
  <si>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</si>
  <si>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</si>
  <si>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</si>
  <si>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</si>
  <si>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</si>
  <si>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</si>
  <si>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</si>
  <si>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</si>
  <si>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</si>
  <si>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</si>
  <si>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</si>
  <si>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</si>
  <si>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</si>
  <si>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</si>
  <si>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</si>
  <si>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</si>
  <si>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</si>
  <si>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</si>
  <si>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</si>
  <si>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</si>
  <si>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</si>
  <si>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</si>
  <si>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</si>
  <si>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</si>
  <si>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</si>
  <si>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</si>
  <si>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</si>
  <si>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</si>
  <si>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</si>
  <si>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</si>
  <si>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</si>
  <si>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</si>
  <si>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</si>
  <si>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</si>
  <si>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</si>
  <si>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</si>
  <si>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</si>
  <si>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</si>
  <si>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</si>
  <si>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</si>
  <si>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</si>
  <si>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</si>
  <si>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</si>
  <si>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</si>
  <si>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</si>
  <si>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</si>
  <si>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</si>
  <si>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</si>
  <si>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</si>
  <si>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</si>
  <si>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</si>
  <si>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</si>
  <si>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</si>
  <si>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</si>
  <si>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</si>
  <si>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</si>
  <si>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</si>
  <si>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</si>
  <si>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</si>
  <si>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</si>
  <si>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</si>
  <si>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</si>
  <si>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</si>
  <si>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</si>
  <si>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</si>
  <si>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</si>
  <si>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</si>
  <si>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</si>
  <si>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</si>
  <si>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</si>
  <si>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</si>
  <si>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</si>
  <si>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</si>
  <si>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</si>
  <si>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</si>
  <si>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</si>
  <si>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</si>
  <si>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</si>
  <si>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</si>
  <si>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</si>
  <si>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</si>
  <si>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</si>
  <si>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</si>
  <si>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</si>
  <si>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</si>
  <si>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</si>
  <si>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</si>
  <si>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</si>
  <si>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</si>
  <si>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</si>
  <si>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</si>
  <si>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</si>
  <si>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</si>
  <si>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</si>
  <si>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</si>
  <si>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</si>
  <si>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</si>
  <si>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</si>
  <si>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</si>
  <si>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</si>
  <si>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</si>
  <si>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</si>
  <si>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</si>
  <si>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</si>
  <si>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</si>
  <si>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</si>
  <si>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</si>
  <si>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</si>
  <si>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</si>
  <si>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</si>
  <si>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</si>
  <si>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</si>
  <si>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</si>
  <si>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</si>
  <si>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</si>
  <si>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</si>
  <si>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</si>
  <si>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</si>
  <si>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</si>
  <si>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</si>
  <si>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</si>
  <si>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</si>
  <si>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</si>
  <si>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</si>
  <si>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</si>
  <si>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</si>
  <si>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</si>
  <si>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</si>
  <si>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</si>
  <si>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</si>
  <si>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</si>
  <si>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</si>
  <si>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</si>
  <si>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</si>
  <si>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</si>
  <si>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</si>
  <si>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</si>
  <si>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</si>
  <si>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</si>
  <si>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</si>
  <si>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</si>
  <si>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</si>
  <si>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</si>
  <si>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</si>
  <si>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</si>
  <si>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</si>
  <si>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</si>
  <si>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</si>
  <si>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</si>
  <si>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</si>
  <si>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</si>
  <si>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</si>
  <si>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</si>
  <si>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</si>
  <si>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</si>
  <si>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</si>
  <si>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</si>
  <si>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</si>
  <si>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</si>
  <si>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</si>
  <si>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</si>
  <si>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</si>
  <si>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</si>
  <si>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</si>
  <si>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</si>
  <si>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</si>
  <si>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</si>
  <si>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</si>
  <si>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</si>
  <si>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</si>
  <si>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</si>
  <si>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</si>
  <si>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</si>
  <si>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</si>
  <si>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</si>
  <si>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</si>
  <si>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</si>
  <si>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</si>
  <si>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</si>
  <si>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</si>
  <si>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</si>
  <si>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</si>
  <si>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</si>
  <si>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</si>
  <si>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</si>
  <si>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</si>
  <si>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</si>
  <si>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</si>
  <si>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</si>
  <si>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</si>
  <si>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</si>
  <si>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</si>
  <si>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</si>
  <si>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</si>
  <si>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</si>
  <si>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</si>
  <si>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</si>
  <si>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</si>
  <si>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</si>
  <si>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</si>
  <si>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</si>
  <si>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</si>
  <si>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</si>
  <si>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</si>
  <si>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</si>
  <si>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</si>
  <si>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</si>
  <si>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</si>
  <si>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</si>
  <si>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</si>
  <si>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</si>
  <si>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</si>
  <si>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</si>
  <si>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</si>
  <si>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</si>
  <si>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</si>
  <si>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</si>
  <si>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</si>
  <si>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</si>
  <si>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</si>
  <si>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</si>
  <si>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</si>
  <si>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</si>
  <si>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</si>
  <si>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</si>
  <si>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</si>
  <si>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</si>
  <si>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</si>
  <si>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</si>
  <si>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</si>
  <si>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</si>
  <si>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</si>
  <si>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</si>
  <si>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</si>
  <si>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</si>
  <si>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</si>
  <si>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</si>
  <si>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</si>
  <si>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</si>
  <si>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</si>
  <si>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</si>
  <si>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</si>
  <si>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</si>
  <si>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</si>
  <si>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</si>
  <si>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</si>
  <si>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</si>
  <si>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</si>
  <si>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</si>
  <si>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</si>
  <si>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</si>
  <si>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</si>
  <si>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</si>
  <si>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</si>
  <si>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</si>
  <si>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</si>
  <si>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</si>
  <si>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</si>
  <si>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</si>
  <si>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</si>
  <si>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</si>
  <si>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</si>
  <si>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</si>
  <si>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</si>
  <si>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</si>
  <si>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</si>
  <si>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</si>
  <si>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</si>
  <si>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</si>
  <si>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</si>
  <si>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</si>
  <si>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</si>
  <si>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</si>
  <si>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</si>
  <si>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</si>
  <si>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</si>
  <si>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</si>
  <si>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</si>
  <si>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</si>
  <si>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</si>
  <si>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</si>
  <si>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</si>
  <si>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</si>
  <si>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</si>
  <si>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</si>
  <si>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</si>
  <si>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</si>
  <si>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</si>
  <si>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</si>
  <si>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</si>
  <si>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</si>
  <si>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</si>
  <si>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</si>
  <si>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</si>
  <si>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</si>
  <si>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</si>
  <si>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</si>
  <si>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</si>
  <si>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</si>
  <si>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</si>
  <si>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</si>
  <si>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</si>
  <si>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</si>
  <si>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</si>
  <si>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</si>
  <si>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</si>
  <si>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</si>
  <si>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</si>
  <si>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</si>
  <si>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</si>
  <si>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</si>
  <si>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</si>
  <si>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</si>
  <si>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</si>
  <si>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</si>
  <si>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</si>
  <si>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</si>
  <si>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</si>
  <si>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</si>
  <si>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</si>
  <si>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</si>
  <si>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</si>
  <si>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</si>
  <si>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</si>
  <si>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</si>
  <si>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</si>
  <si>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</si>
  <si>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</si>
  <si>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</si>
  <si>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</si>
  <si>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</si>
  <si>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</si>
  <si>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</si>
  <si>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</si>
  <si>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</si>
  <si>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</si>
  <si>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</si>
  <si>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</si>
  <si>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</si>
  <si>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</si>
  <si>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</si>
  <si>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</si>
  <si>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</si>
  <si>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</si>
  <si>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</si>
  <si>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</si>
  <si>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</si>
  <si>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</si>
  <si>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</si>
  <si>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</si>
  <si>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</si>
  <si>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</si>
  <si>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</si>
  <si>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</si>
  <si>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</si>
  <si>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</si>
  <si>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</si>
  <si>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</si>
  <si>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</si>
  <si>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</si>
  <si>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</si>
  <si>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</si>
  <si>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</si>
  <si>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</si>
  <si>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</si>
  <si>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</si>
  <si>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</si>
  <si>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</si>
  <si>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</si>
  <si>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</si>
  <si>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</si>
  <si>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</si>
  <si>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</si>
  <si>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</si>
  <si>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</si>
  <si>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</si>
  <si>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</si>
  <si>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</si>
  <si>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</si>
  <si>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</si>
  <si>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</si>
  <si>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</si>
  <si>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</si>
  <si>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</si>
  <si>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</si>
  <si>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</si>
  <si>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</si>
  <si>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</si>
  <si>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</si>
  <si>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</si>
  <si>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</si>
  <si>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</si>
  <si>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</si>
  <si>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</si>
  <si>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</si>
  <si>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</si>
  <si>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</si>
  <si>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</si>
  <si>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</si>
  <si>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</si>
  <si>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</si>
  <si>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</si>
  <si>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</si>
  <si>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</si>
  <si>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</si>
  <si>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</si>
  <si>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</si>
  <si>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</si>
  <si>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</si>
  <si>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</si>
  <si>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</si>
  <si>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</si>
  <si>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</si>
  <si>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</si>
  <si>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</si>
  <si>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</si>
  <si>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</si>
  <si>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</si>
  <si>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</si>
  <si>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</si>
  <si>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</si>
  <si>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</si>
  <si>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</si>
  <si>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</si>
  <si>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</si>
  <si>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</si>
  <si>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</si>
  <si>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</si>
  <si>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</si>
  <si>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</si>
  <si>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</si>
  <si>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</si>
  <si>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</si>
  <si>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</si>
  <si>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</si>
  <si>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</si>
  <si>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</si>
  <si>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</si>
  <si>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</si>
  <si>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</si>
  <si>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</si>
  <si>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</si>
  <si>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</si>
  <si>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</si>
  <si>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</si>
  <si>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</si>
  <si>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</si>
  <si>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</si>
  <si>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</si>
  <si>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</si>
  <si>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</si>
  <si>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</si>
  <si>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</si>
  <si>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</si>
  <si>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</si>
  <si>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</si>
  <si>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</si>
  <si>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</si>
  <si>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</si>
  <si>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</si>
  <si>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</si>
  <si>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</si>
  <si>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</si>
  <si>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</si>
  <si>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</si>
  <si>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</si>
  <si>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</si>
  <si>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</si>
  <si>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</si>
  <si>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</si>
  <si>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</si>
  <si>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</si>
  <si>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</si>
  <si>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</si>
  <si>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</si>
  <si>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</si>
  <si>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</si>
  <si>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</si>
  <si>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</si>
  <si>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</si>
  <si>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</si>
  <si>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</si>
  <si>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</si>
  <si>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</si>
  <si>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</si>
  <si>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</si>
  <si>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</si>
  <si>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</si>
  <si>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</si>
  <si>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</si>
  <si>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</si>
  <si>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</si>
  <si>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</si>
  <si>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</si>
  <si>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</si>
  <si>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</si>
  <si>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</si>
  <si>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</si>
  <si>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</si>
  <si>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</si>
  <si>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</si>
  <si>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</si>
  <si>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</si>
  <si>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</si>
  <si>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</si>
  <si>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</si>
  <si>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</si>
  <si>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</si>
  <si>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</si>
  <si>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</si>
  <si>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</si>
  <si>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</si>
  <si>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</si>
  <si>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</si>
  <si>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</si>
  <si>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</si>
  <si>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</si>
  <si>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</si>
  <si>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</si>
  <si>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</si>
  <si>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</si>
  <si>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</si>
  <si>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</si>
  <si>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</si>
  <si>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</si>
  <si>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</si>
  <si>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</si>
  <si>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</si>
  <si>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</si>
  <si>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</si>
  <si>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</si>
  <si>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</si>
  <si>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</si>
  <si>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</si>
  <si>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</si>
  <si>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</si>
  <si>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</si>
  <si>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</si>
  <si>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</si>
  <si>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</si>
  <si>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</si>
  <si>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</si>
  <si>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</si>
  <si>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</si>
  <si>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</si>
  <si>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</si>
  <si>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</si>
  <si>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</si>
  <si>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</si>
  <si>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</si>
  <si>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</si>
  <si>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</si>
  <si>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</si>
  <si>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</si>
  <si>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</si>
  <si>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</si>
  <si>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</si>
  <si>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</si>
  <si>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</si>
  <si>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</si>
  <si>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</si>
  <si>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</si>
  <si>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</si>
  <si>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</si>
  <si>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</si>
  <si>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</si>
  <si>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</si>
  <si>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</si>
  <si>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</si>
  <si>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</si>
  <si>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</si>
  <si>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</si>
  <si>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</si>
  <si>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</si>
  <si>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</si>
  <si>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</si>
  <si>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</si>
  <si>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</si>
  <si>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</si>
  <si>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</si>
  <si>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</si>
  <si>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</si>
  <si>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</si>
  <si>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</si>
  <si>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</si>
  <si>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</si>
  <si>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</si>
  <si>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</si>
  <si>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</si>
  <si>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</si>
  <si>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</si>
  <si>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</si>
  <si>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</si>
  <si>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</si>
  <si>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</si>
  <si>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</si>
  <si>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</si>
  <si>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</si>
  <si>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</si>
  <si>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</si>
  <si>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</si>
  <si>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</si>
  <si>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</si>
  <si>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</si>
  <si>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</si>
  <si>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</si>
  <si>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</si>
  <si>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</si>
  <si>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</si>
  <si>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</si>
  <si>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</si>
  <si>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</si>
  <si>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</si>
  <si>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</si>
  <si>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</si>
  <si>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</si>
  <si>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</si>
  <si>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</si>
  <si>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</si>
  <si>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</si>
  <si>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</si>
  <si>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</si>
  <si>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</si>
  <si>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</si>
  <si>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</si>
  <si>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</si>
  <si>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</si>
  <si>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</si>
  <si>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</si>
  <si>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</si>
  <si>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</si>
  <si>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</si>
  <si>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</si>
  <si>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</si>
  <si>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</si>
  <si>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</si>
  <si>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</si>
  <si>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</si>
  <si>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</si>
  <si>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</si>
  <si>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</si>
  <si>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</si>
  <si>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</si>
  <si>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</si>
  <si>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</si>
  <si>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</si>
  <si>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</si>
  <si>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</si>
  <si>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</si>
  <si>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</si>
  <si>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</si>
  <si>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</si>
  <si>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</si>
  <si>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</si>
  <si>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</si>
  <si>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</si>
  <si>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</si>
  <si>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</si>
  <si>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</si>
  <si>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</si>
  <si>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</si>
  <si>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</si>
  <si>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</si>
  <si>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</si>
  <si>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</si>
  <si>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</si>
  <si>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</si>
  <si>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</si>
  <si>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</si>
  <si>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</si>
  <si>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</si>
  <si>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</si>
  <si>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</si>
  <si>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</si>
  <si>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</si>
  <si>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</si>
  <si>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</si>
  <si>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</si>
  <si>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</si>
  <si>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</si>
  <si>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</si>
  <si>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</si>
  <si>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</si>
  <si>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</si>
  <si>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</si>
  <si>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</si>
  <si>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</si>
  <si>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</si>
  <si>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</si>
  <si>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</si>
  <si>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</si>
  <si>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</si>
  <si>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</si>
  <si>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</si>
  <si>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</si>
  <si>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</si>
  <si>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</si>
  <si>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</si>
  <si>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</si>
  <si>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</si>
  <si>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</si>
  <si>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</si>
  <si>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</si>
  <si>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</si>
  <si>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</si>
  <si>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</si>
  <si>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</si>
  <si>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</si>
  <si>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</si>
  <si>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</si>
  <si>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</si>
  <si>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</si>
  <si>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</si>
  <si>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</si>
  <si>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</si>
  <si>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</si>
  <si>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</si>
  <si>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</si>
  <si>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</si>
  <si>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</si>
  <si>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</si>
  <si>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</si>
  <si>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</si>
  <si>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</si>
  <si>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</si>
  <si>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</si>
  <si>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</si>
  <si>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</si>
  <si>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</si>
  <si>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</si>
  <si>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</si>
  <si>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</si>
  <si>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</si>
  <si>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</si>
  <si>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</si>
  <si>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</si>
  <si>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</si>
  <si>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</si>
  <si>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</si>
  <si>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</si>
  <si>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</si>
  <si>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</si>
  <si>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</si>
  <si>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</si>
  <si>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</si>
  <si>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</si>
  <si>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</si>
  <si>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</si>
  <si>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</si>
  <si>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</si>
  <si>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</si>
  <si>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</si>
  <si>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</si>
  <si>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</si>
  <si>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</si>
  <si>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</si>
  <si>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</si>
  <si>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</si>
  <si>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</si>
  <si>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</si>
  <si>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</si>
  <si>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</si>
  <si>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</si>
  <si>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</si>
  <si>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</si>
  <si>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</si>
  <si>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</si>
  <si>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</si>
  <si>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</si>
  <si>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</si>
  <si>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</si>
  <si>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</si>
  <si>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</si>
  <si>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</si>
  <si>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</si>
  <si>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</si>
  <si>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</si>
  <si>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</si>
  <si>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</si>
  <si>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</si>
  <si>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</si>
  <si>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</si>
  <si>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</si>
  <si>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</si>
  <si>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</si>
  <si>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</si>
  <si>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</si>
  <si>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</si>
  <si>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</si>
  <si>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</si>
  <si>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</si>
  <si>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</si>
  <si>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</si>
  <si>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</si>
  <si>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</si>
  <si>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</si>
  <si>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</si>
  <si>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</si>
  <si>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</si>
  <si>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</si>
  <si>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</si>
  <si>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</si>
  <si>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</si>
  <si>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</si>
  <si>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</si>
  <si>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</si>
  <si>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</si>
  <si>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</si>
  <si>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</si>
  <si>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</si>
  <si>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</si>
  <si>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</si>
  <si>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</si>
  <si>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</si>
  <si>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</si>
  <si>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</si>
  <si>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</si>
  <si>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</si>
  <si>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</si>
  <si>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</si>
  <si>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</si>
  <si>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</si>
  <si>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</si>
  <si>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</si>
  <si>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</si>
  <si>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</si>
  <si>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</si>
  <si>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</si>
  <si>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</si>
  <si>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</si>
  <si>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</si>
  <si>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</si>
  <si>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</si>
  <si>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</si>
  <si>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</si>
  <si>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</si>
  <si>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</si>
  <si>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</si>
  <si>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</si>
  <si>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</si>
  <si>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</si>
  <si>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</si>
  <si>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</si>
  <si>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</si>
  <si>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</si>
  <si>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</si>
  <si>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</si>
  <si>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</si>
  <si>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</si>
  <si>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</si>
  <si>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</si>
  <si>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</si>
  <si>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</si>
  <si>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</si>
  <si>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</si>
  <si>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</si>
  <si>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</si>
  <si>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</si>
  <si>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</si>
  <si>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</si>
  <si>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</si>
  <si>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</si>
  <si>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</si>
  <si>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</si>
  <si>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</si>
  <si>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</si>
  <si>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</si>
  <si>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</si>
  <si>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</si>
  <si>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</si>
  <si>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</si>
  <si>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</si>
  <si>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</si>
  <si>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</si>
  <si>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</si>
  <si>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</si>
  <si>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</si>
  <si>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</si>
  <si>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</si>
  <si>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</si>
  <si>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</si>
  <si>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</si>
  <si>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</si>
  <si>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</si>
  <si>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</si>
  <si>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</si>
  <si>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</si>
  <si>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</si>
  <si>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</si>
  <si>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</si>
  <si>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</si>
  <si>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</si>
  <si>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</si>
  <si>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</si>
  <si>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</si>
  <si>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</si>
  <si>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</si>
  <si>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</si>
  <si>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</si>
  <si>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</si>
  <si>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</si>
  <si>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</si>
  <si>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</si>
  <si>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</si>
  <si>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</si>
  <si>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</si>
  <si>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</si>
  <si>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</si>
  <si>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</si>
  <si>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</si>
  <si>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</si>
  <si>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</si>
  <si>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</si>
  <si>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</si>
  <si>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</si>
  <si>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</si>
  <si>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</si>
  <si>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</si>
  <si>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</si>
  <si>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</si>
  <si>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</si>
  <si>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</si>
  <si>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</si>
  <si>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</si>
  <si>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</si>
  <si>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</si>
  <si>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</si>
  <si>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</si>
  <si>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</si>
  <si>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</si>
  <si>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</si>
  <si>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</si>
  <si>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</si>
  <si>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</si>
  <si>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</si>
  <si>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</si>
  <si>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</si>
  <si>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</si>
  <si>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</si>
  <si>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</si>
  <si>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</si>
  <si>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</si>
  <si>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</si>
  <si>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</si>
  <si>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</si>
  <si>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</si>
  <si>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</si>
  <si>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</si>
  <si>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</si>
  <si>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</si>
  <si>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</si>
  <si>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</si>
  <si>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</si>
  <si>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</si>
  <si>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</si>
  <si>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</si>
  <si>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</si>
  <si>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</si>
  <si>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</si>
  <si>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</si>
  <si>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</si>
  <si>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</si>
  <si>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</si>
  <si>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</si>
  <si>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</si>
  <si>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</si>
  <si>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</si>
  <si>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</si>
  <si>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</si>
  <si>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</si>
  <si>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</si>
  <si>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</si>
  <si>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</si>
  <si>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</si>
  <si>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</si>
  <si>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</si>
  <si>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</si>
  <si>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</si>
  <si>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</si>
  <si>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</si>
  <si>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</si>
  <si>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</si>
  <si>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</si>
  <si>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</si>
  <si>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</si>
  <si>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</si>
  <si>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</si>
  <si>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</si>
  <si>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</si>
  <si>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</si>
  <si>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</si>
  <si>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</si>
  <si>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</si>
  <si>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</si>
  <si>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</si>
  <si>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</si>
  <si>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</si>
  <si>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</si>
  <si>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</si>
  <si>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</si>
  <si>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</si>
  <si>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</si>
  <si>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</si>
  <si>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</si>
  <si>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</si>
  <si>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</si>
  <si>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</si>
  <si>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</si>
  <si>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</si>
  <si>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</si>
  <si>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</si>
  <si>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</si>
  <si>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</si>
  <si>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</si>
  <si>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</si>
  <si>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</si>
  <si>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</si>
  <si>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</si>
  <si>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</si>
  <si>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</si>
  <si>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</si>
  <si>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</si>
  <si>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</si>
  <si>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</si>
  <si>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</si>
  <si>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</si>
  <si>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</si>
  <si>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</si>
  <si>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</si>
  <si>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</si>
  <si>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</si>
  <si>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</si>
  <si>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</si>
  <si>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</si>
  <si>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</si>
  <si>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</si>
  <si>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</si>
  <si>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</si>
  <si>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</si>
  <si>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</si>
  <si>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</si>
  <si>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</si>
  <si>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</si>
  <si>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</si>
  <si>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</si>
  <si>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</si>
  <si>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</si>
  <si>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</si>
  <si>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</si>
  <si>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</si>
  <si>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</si>
  <si>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</si>
  <si>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</si>
  <si>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</si>
  <si>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</si>
  <si>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</si>
  <si>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</si>
  <si>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</si>
  <si>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</si>
  <si>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</si>
  <si>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</si>
  <si>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</si>
  <si>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</si>
  <si>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</si>
  <si>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</si>
  <si>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</si>
  <si>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</si>
  <si>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</si>
  <si>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</si>
  <si>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</si>
  <si>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</si>
  <si>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</si>
  <si>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</si>
  <si>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</si>
  <si>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</si>
  <si>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</si>
  <si>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</si>
  <si>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</si>
  <si>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</si>
  <si>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</si>
  <si>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</si>
  <si>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</si>
  <si>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</si>
  <si>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</si>
  <si>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</si>
  <si>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</si>
  <si>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</si>
  <si>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</si>
  <si>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</si>
  <si>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</si>
  <si>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</si>
  <si>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</si>
  <si>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</si>
  <si>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</si>
  <si>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</si>
  <si>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</si>
  <si>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</si>
  <si>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</si>
  <si>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</si>
  <si>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</si>
  <si>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</si>
  <si>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</si>
  <si>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</si>
  <si>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</si>
  <si>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</si>
  <si>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</si>
  <si>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</si>
  <si>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</si>
  <si>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</si>
  <si>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</si>
  <si>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</si>
  <si>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</si>
  <si>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</si>
  <si>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</si>
  <si>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</si>
  <si>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</si>
  <si>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</si>
  <si>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</si>
  <si>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</si>
  <si>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</si>
  <si>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</si>
  <si>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</si>
  <si>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</si>
  <si>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</si>
  <si>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</si>
  <si>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</si>
  <si>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</si>
  <si>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</si>
  <si>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</si>
  <si>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</si>
  <si>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</si>
  <si>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</si>
  <si>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</si>
  <si>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</si>
  <si>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</si>
  <si>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</si>
  <si>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</si>
  <si>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</si>
  <si>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</si>
  <si>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</si>
  <si>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</si>
  <si>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</si>
  <si>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</si>
  <si>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</si>
  <si>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</si>
  <si>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</si>
  <si>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</si>
  <si>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</si>
  <si>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</si>
  <si>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</si>
  <si>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</si>
  <si>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</si>
  <si>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</si>
  <si>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</si>
  <si>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</si>
  <si>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</si>
  <si>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</si>
  <si>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</si>
  <si>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</si>
  <si>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</si>
  <si>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</si>
  <si>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</si>
  <si>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</si>
  <si>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</si>
  <si>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</si>
  <si>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</si>
  <si>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</si>
  <si>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</si>
  <si>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</si>
  <si>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</si>
  <si>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</si>
  <si>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</si>
  <si>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</si>
  <si>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</si>
  <si>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</si>
  <si>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</si>
  <si>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</si>
  <si>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</si>
  <si>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</si>
  <si>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</si>
  <si>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</si>
  <si>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</si>
  <si>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</si>
  <si>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</si>
  <si>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</si>
  <si>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</si>
  <si>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</si>
  <si>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</si>
  <si>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</si>
  <si>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</si>
  <si>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</si>
  <si>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</si>
  <si>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</si>
  <si>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</si>
  <si>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</si>
  <si>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</si>
  <si>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</si>
  <si>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</si>
  <si>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</si>
  <si>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</si>
  <si>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</si>
  <si>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</si>
  <si>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</si>
  <si>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</si>
  <si>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</si>
  <si>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</si>
  <si>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</si>
  <si>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</si>
  <si>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</si>
  <si>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</si>
  <si>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</si>
  <si>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</si>
  <si>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</si>
  <si>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</si>
  <si>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</si>
  <si>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</si>
  <si>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</si>
  <si>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</si>
  <si>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</si>
  <si>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</si>
  <si>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</si>
  <si>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</si>
  <si>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</si>
  <si>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</si>
  <si>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</si>
  <si>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</si>
  <si>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</si>
  <si>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</si>
  <si>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</si>
  <si>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</si>
  <si>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</si>
  <si>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</si>
  <si>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</si>
  <si>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</si>
  <si>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</si>
  <si>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</si>
  <si>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</si>
  <si>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</si>
  <si>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</si>
  <si>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</si>
  <si>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</si>
  <si>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</si>
  <si>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</si>
  <si>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</si>
  <si>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</si>
  <si>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</si>
  <si>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</si>
  <si>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</si>
  <si>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</si>
  <si>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</si>
  <si>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</si>
  <si>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</si>
  <si>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</si>
  <si>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</si>
  <si>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</si>
  <si>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</si>
  <si>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</si>
  <si>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</si>
  <si>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</si>
  <si>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</si>
  <si>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</si>
  <si>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</si>
  <si>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</si>
  <si>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</si>
  <si>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</si>
  <si>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</si>
  <si>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</si>
  <si>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</si>
  <si>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</si>
  <si>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</si>
  <si>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</si>
  <si>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</si>
  <si>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</si>
  <si>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</si>
  <si>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</si>
  <si>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</si>
  <si>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</si>
  <si>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</si>
  <si>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</si>
  <si>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</si>
  <si>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</si>
  <si>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</si>
  <si>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</si>
  <si>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</si>
  <si>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</si>
  <si>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</si>
  <si>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</si>
  <si>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</si>
  <si>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</si>
  <si>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</si>
  <si>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</si>
  <si>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</si>
  <si>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</si>
  <si>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</si>
  <si>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</si>
  <si>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</si>
  <si>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</si>
  <si>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</si>
  <si>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</si>
  <si>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</si>
  <si>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</si>
  <si>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</si>
  <si>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</si>
  <si>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</si>
  <si>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</si>
  <si>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</si>
  <si>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</si>
  <si>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</si>
  <si>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</si>
  <si>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</si>
  <si>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</si>
  <si>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</si>
  <si>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</si>
  <si>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</si>
  <si>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</si>
  <si>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</si>
  <si>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</si>
  <si>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</si>
  <si>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</si>
  <si>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</si>
  <si>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</si>
  <si>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</si>
  <si>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</si>
  <si>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</si>
  <si>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</si>
  <si>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</si>
  <si>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</si>
  <si>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</si>
  <si>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</si>
  <si>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</si>
  <si>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</si>
  <si>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</si>
  <si>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</si>
  <si>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</si>
  <si>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</si>
  <si>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</si>
  <si>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</si>
  <si>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</si>
  <si>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</si>
  <si>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</si>
  <si>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</si>
  <si>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</si>
  <si>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</si>
  <si>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</si>
  <si>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</si>
  <si>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</si>
  <si>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</si>
  <si>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</si>
  <si>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</si>
  <si>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</si>
  <si>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</si>
  <si>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</si>
  <si>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</si>
  <si>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</si>
  <si>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</si>
  <si>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</si>
  <si>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</si>
  <si>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</si>
  <si>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</si>
  <si>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</si>
  <si>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</si>
  <si>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</si>
  <si>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</si>
  <si>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</si>
  <si>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</si>
  <si>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</si>
  <si>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</si>
  <si>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</si>
  <si>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</si>
  <si>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</si>
  <si>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</si>
  <si>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</si>
  <si>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</si>
  <si>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</si>
  <si>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</si>
  <si>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</si>
  <si>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</si>
  <si>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</si>
  <si>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</si>
  <si>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</si>
  <si>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</si>
  <si>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</si>
  <si>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</si>
  <si>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</si>
  <si>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</si>
  <si>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</si>
  <si>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</si>
  <si>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</si>
  <si>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</si>
  <si>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</si>
  <si>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</si>
  <si>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</si>
  <si>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</si>
  <si>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</si>
  <si>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</si>
  <si>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</si>
  <si>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</si>
  <si>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</si>
  <si>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</si>
  <si>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</si>
  <si>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</si>
  <si>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</si>
  <si>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</si>
  <si>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</si>
  <si>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</si>
  <si>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</si>
  <si>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</si>
  <si>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</si>
  <si>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</si>
  <si>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</si>
  <si>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</si>
  <si>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</si>
  <si>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</si>
  <si>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</si>
  <si>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</si>
  <si>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</si>
  <si>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</si>
  <si>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</si>
  <si>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</si>
  <si>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</si>
  <si>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</si>
  <si>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</si>
  <si>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</si>
  <si>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</si>
  <si>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</si>
  <si>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</si>
  <si>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</si>
  <si>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</si>
  <si>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</si>
  <si>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</si>
  <si>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</si>
  <si>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</si>
  <si>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</si>
  <si>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</si>
  <si>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</si>
  <si>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</si>
  <si>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</si>
  <si>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</si>
  <si>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</si>
  <si>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</si>
  <si>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</si>
  <si>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</si>
  <si>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</si>
  <si>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</si>
  <si>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</si>
  <si>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</si>
  <si>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</si>
  <si>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</si>
  <si>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</si>
  <si>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</si>
  <si>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</si>
  <si>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</si>
  <si>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</si>
  <si>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</si>
  <si>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</si>
  <si>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</si>
  <si>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</si>
  <si>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</si>
  <si>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</si>
  <si>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</si>
  <si>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</si>
  <si>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</si>
  <si>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</si>
  <si>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</si>
  <si>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</si>
  <si>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</si>
  <si>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</si>
  <si>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</si>
  <si>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</si>
  <si>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</si>
  <si>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</si>
  <si>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</si>
  <si>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</si>
  <si>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</si>
  <si>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</si>
  <si>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</si>
  <si>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</si>
  <si>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</si>
  <si>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</si>
  <si>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</si>
  <si>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</si>
  <si>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</si>
  <si>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</si>
  <si>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</si>
  <si>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</si>
  <si>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</si>
  <si>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</si>
  <si>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</si>
  <si>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</si>
  <si>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</si>
  <si>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</si>
  <si>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</si>
  <si>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</si>
  <si>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</si>
  <si>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</si>
  <si>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</si>
  <si>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</si>
  <si>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</si>
  <si>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</si>
  <si>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</si>
  <si>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</si>
  <si>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</si>
  <si>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</si>
  <si>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</si>
  <si>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</si>
  <si>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</si>
  <si>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</si>
  <si>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</si>
  <si>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</si>
  <si>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</si>
  <si>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</si>
  <si>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</si>
  <si>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</si>
  <si>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</si>
  <si>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</si>
  <si>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</si>
  <si>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</si>
  <si>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</si>
  <si>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</si>
  <si>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</si>
  <si>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</si>
  <si>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</si>
  <si>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</si>
  <si>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</si>
  <si>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</si>
  <si>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</si>
  <si>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</si>
  <si>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</si>
  <si>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</si>
  <si>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</si>
  <si>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</si>
  <si>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</si>
  <si>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</si>
  <si>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</si>
  <si>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</si>
  <si>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</si>
  <si>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</si>
  <si>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</si>
  <si>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</si>
  <si>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</si>
  <si>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</si>
  <si>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</si>
  <si>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</si>
  <si>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</si>
  <si>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</si>
  <si>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</si>
  <si>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</si>
  <si>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</si>
  <si>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</si>
  <si>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</si>
  <si>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</si>
  <si>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</si>
  <si>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</si>
  <si>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</si>
  <si>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</si>
  <si>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</si>
  <si>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</si>
  <si>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</si>
  <si>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</si>
  <si>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</si>
  <si>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</si>
  <si>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</si>
  <si>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</si>
  <si>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</si>
  <si>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</si>
  <si>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</si>
  <si>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</si>
  <si>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</si>
  <si>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</si>
  <si>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</si>
  <si>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</si>
  <si>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</si>
  <si>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</si>
  <si>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</si>
  <si>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</si>
  <si>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</si>
  <si>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</si>
  <si>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</si>
  <si>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</si>
  <si>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</si>
  <si>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</si>
  <si>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</si>
  <si>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</si>
  <si>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</si>
  <si>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</si>
  <si>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</si>
  <si>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</si>
  <si>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</si>
  <si>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</si>
  <si>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</si>
  <si>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</si>
  <si>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</si>
  <si>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</si>
  <si>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</si>
  <si>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</si>
  <si>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</si>
  <si>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</si>
  <si>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</si>
  <si>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</si>
  <si>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</si>
  <si>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</si>
  <si>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</si>
  <si>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</si>
  <si>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</si>
  <si>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</si>
  <si>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</si>
  <si>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</si>
  <si>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</si>
  <si>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</si>
  <si>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</si>
  <si>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</si>
  <si>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</si>
  <si>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</si>
  <si>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</si>
  <si>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</si>
  <si>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</si>
  <si>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</si>
  <si>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</si>
  <si>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</si>
  <si>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</si>
  <si>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</si>
  <si>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</si>
  <si>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</si>
  <si>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</si>
  <si>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</si>
  <si>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</si>
  <si>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</si>
  <si>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</si>
  <si>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</si>
  <si>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</si>
  <si>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</si>
  <si>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</si>
  <si>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</si>
  <si>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</si>
  <si>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</si>
  <si>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</si>
  <si>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</si>
  <si>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</si>
  <si>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</si>
  <si>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</si>
  <si>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</si>
  <si>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</si>
  <si>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</si>
  <si>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</si>
  <si>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</si>
  <si>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</si>
  <si>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</si>
  <si>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</si>
  <si>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</si>
  <si>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</si>
  <si>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</si>
  <si>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</si>
  <si>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</si>
  <si>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</si>
  <si>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</si>
  <si>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</si>
  <si>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</si>
  <si>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</si>
  <si>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</si>
  <si>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</si>
  <si>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</si>
  <si>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</si>
  <si>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</si>
  <si>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</si>
  <si>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</si>
  <si>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</si>
  <si>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</si>
  <si>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</si>
  <si>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</si>
  <si>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</si>
  <si>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</si>
  <si>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</si>
  <si>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</si>
  <si>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</si>
  <si>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</si>
  <si>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</si>
  <si>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</si>
  <si>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</si>
  <si>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</si>
  <si>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</si>
  <si>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</si>
  <si>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</si>
  <si>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</si>
  <si>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</si>
  <si>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</si>
  <si>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</si>
  <si>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</si>
  <si>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</si>
  <si>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</si>
  <si>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</si>
  <si>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</si>
  <si>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</si>
  <si>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</si>
  <si>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</si>
  <si>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</si>
  <si>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</si>
  <si>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</si>
  <si>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</si>
  <si>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</si>
  <si>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</si>
  <si>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</si>
  <si>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</si>
  <si>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</si>
  <si>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</si>
  <si>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</si>
  <si>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</si>
  <si>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</si>
  <si>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</si>
  <si>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</si>
  <si>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</si>
  <si>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</si>
  <si>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</si>
  <si>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</si>
  <si>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</si>
  <si>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</si>
  <si>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</si>
  <si>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</si>
  <si>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</si>
  <si>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</si>
  <si>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</si>
  <si>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</si>
  <si>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</si>
  <si>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</si>
  <si>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</si>
  <si>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</si>
  <si>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</si>
  <si>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</si>
  <si>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</si>
  <si>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</si>
  <si>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</si>
  <si>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</si>
  <si>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</si>
  <si>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</si>
  <si>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</si>
  <si>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</si>
  <si>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</si>
  <si>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</si>
  <si>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</si>
  <si>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</si>
  <si>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</si>
  <si>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</si>
  <si>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</si>
  <si>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</si>
  <si>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</si>
  <si>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</si>
  <si>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</si>
  <si>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</si>
  <si>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</si>
  <si>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</si>
  <si>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</si>
  <si>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</si>
  <si>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</si>
  <si>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</si>
  <si>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</si>
  <si>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</si>
  <si>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</si>
  <si>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</si>
  <si>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</si>
  <si>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</si>
  <si>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</si>
  <si>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</si>
  <si>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</si>
  <si>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</si>
  <si>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</si>
  <si>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</si>
  <si>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</si>
  <si>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</si>
  <si>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</si>
  <si>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</si>
  <si>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</si>
  <si>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</si>
  <si>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</si>
  <si>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</si>
  <si>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</si>
  <si>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</si>
  <si>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</si>
  <si>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</si>
  <si>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</si>
  <si>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</si>
  <si>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</si>
  <si>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</si>
  <si>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</si>
  <si>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</si>
  <si>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</si>
  <si>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</si>
  <si>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</si>
  <si>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</si>
  <si>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</si>
  <si>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</si>
  <si>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</si>
  <si>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</si>
  <si>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</si>
  <si>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</si>
  <si>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</si>
  <si>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</si>
  <si>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</si>
  <si>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</si>
  <si>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</si>
  <si>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</si>
  <si>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</si>
  <si>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</si>
  <si>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</si>
  <si>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</si>
  <si>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</si>
  <si>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</si>
  <si>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</si>
  <si>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</si>
  <si>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</si>
  <si>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</si>
  <si>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</si>
  <si>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</si>
  <si>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</si>
  <si>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</si>
  <si>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</si>
  <si>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</si>
  <si>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</si>
  <si>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</si>
  <si>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</si>
  <si>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</si>
  <si>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</si>
  <si>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</si>
  <si>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</si>
  <si>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</si>
  <si>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</si>
  <si>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</si>
  <si>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</si>
  <si>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</si>
  <si>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</si>
  <si>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</si>
  <si>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</si>
  <si>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</si>
  <si>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</si>
  <si>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</si>
  <si>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</si>
  <si>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</si>
  <si>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</si>
  <si>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</si>
  <si>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</si>
  <si>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</si>
  <si>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</si>
  <si>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</si>
  <si>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</si>
  <si>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</si>
  <si>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</si>
  <si>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</si>
  <si>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</si>
  <si>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</si>
  <si>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</si>
  <si>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</si>
  <si>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</si>
  <si>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</si>
  <si>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</si>
  <si>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</si>
  <si>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</si>
  <si>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</si>
  <si>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</si>
  <si>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</si>
  <si>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</si>
  <si>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</si>
  <si>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</si>
  <si>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</si>
  <si>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</si>
  <si>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</si>
  <si>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</si>
  <si>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</si>
  <si>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</si>
  <si>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</si>
  <si>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</si>
  <si>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</si>
  <si>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</si>
  <si>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</si>
  <si>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</si>
  <si>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</si>
  <si>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</si>
  <si>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</si>
  <si>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</si>
  <si>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</si>
  <si>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</si>
  <si>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</si>
  <si>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</si>
  <si>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</si>
  <si>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</si>
  <si>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</si>
  <si>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</si>
  <si>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</si>
  <si>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</si>
  <si>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</si>
  <si>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</si>
  <si>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</si>
  <si>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</si>
  <si>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</si>
  <si>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</si>
  <si>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</si>
  <si>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</si>
  <si>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</si>
  <si>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</si>
  <si>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</si>
  <si>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</si>
  <si>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</si>
  <si>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</si>
  <si>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</si>
  <si>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</si>
  <si>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</si>
  <si>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</si>
  <si>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</si>
  <si>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</si>
  <si>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</si>
  <si>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</si>
  <si>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</si>
  <si>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</si>
  <si>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</si>
  <si>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</si>
  <si>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</si>
  <si>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</si>
  <si>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</si>
  <si>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</si>
  <si>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</si>
  <si>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</si>
  <si>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</si>
  <si>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</si>
  <si>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</si>
  <si>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</si>
  <si>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</si>
  <si>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</si>
  <si>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</si>
  <si>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</si>
  <si>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</si>
  <si>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</si>
  <si>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</si>
  <si>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</si>
  <si>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</si>
  <si>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</si>
  <si>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</si>
  <si>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</si>
  <si>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</si>
  <si>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</si>
  <si>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</si>
  <si>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</si>
  <si>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</si>
  <si>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</si>
  <si>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</si>
  <si>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</si>
  <si>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</si>
  <si>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</si>
  <si>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</si>
  <si>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</si>
  <si>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</si>
  <si>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</si>
  <si>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</si>
  <si>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</si>
  <si>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</si>
  <si>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</si>
  <si>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</si>
  <si>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</si>
  <si>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</si>
  <si>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</si>
  <si>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</si>
  <si>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</si>
  <si>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</si>
  <si>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</si>
  <si>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</si>
  <si>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</si>
  <si>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</si>
  <si>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</si>
  <si>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</si>
  <si>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</si>
  <si>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</si>
  <si>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</si>
  <si>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</si>
  <si>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</si>
  <si>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</si>
  <si>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</si>
  <si>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</si>
  <si>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</si>
  <si>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</si>
  <si>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</si>
  <si>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</si>
  <si>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</si>
  <si>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</si>
  <si>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</si>
  <si>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</si>
  <si>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</si>
  <si>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</si>
  <si>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</si>
  <si>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</si>
  <si>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</si>
  <si>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</si>
  <si>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</si>
  <si>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</si>
  <si>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</si>
  <si>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</si>
  <si>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</si>
  <si>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</si>
  <si>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</si>
  <si>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</si>
  <si>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</si>
  <si>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</si>
  <si>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</si>
  <si>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</si>
  <si>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</si>
  <si>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</si>
  <si>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</si>
  <si>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</si>
  <si>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</si>
  <si>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</si>
  <si>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</si>
  <si>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</si>
  <si>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</si>
  <si>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</si>
  <si>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</si>
  <si>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</si>
  <si>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</si>
  <si>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</si>
  <si>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</si>
  <si>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</si>
  <si>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</si>
  <si>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</si>
  <si>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</si>
  <si>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</si>
  <si>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</si>
  <si>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</si>
  <si>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</si>
  <si>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</si>
  <si>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</si>
  <si>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</si>
  <si>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</si>
  <si>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</si>
  <si>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</si>
  <si>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</si>
  <si>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</si>
  <si>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</si>
  <si>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</si>
  <si>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</si>
  <si>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</si>
  <si>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</si>
  <si>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</si>
  <si>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</si>
  <si>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</si>
  <si>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</si>
  <si>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</si>
  <si>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</si>
  <si>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</si>
  <si>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</si>
  <si>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</si>
  <si>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</si>
  <si>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</si>
  <si>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</si>
  <si>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</si>
  <si>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</si>
  <si>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</si>
  <si>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</si>
  <si>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</si>
  <si>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</si>
  <si>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</si>
  <si>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</si>
  <si>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</si>
  <si>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</si>
  <si>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</si>
  <si>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</si>
  <si>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</si>
  <si>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</si>
  <si>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</si>
  <si>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</si>
  <si>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</si>
  <si>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</si>
  <si>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</si>
  <si>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</si>
  <si>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</si>
  <si>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</si>
  <si>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</si>
  <si>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</si>
  <si>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</si>
  <si>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</si>
  <si>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</si>
  <si>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</si>
  <si>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</si>
  <si>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</si>
  <si>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</si>
  <si>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</si>
  <si>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</si>
  <si>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</si>
  <si>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</si>
  <si>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</si>
  <si>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</si>
  <si>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</si>
  <si>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</si>
  <si>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</si>
  <si>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</si>
  <si>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</si>
  <si>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</si>
  <si>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</si>
  <si>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</si>
  <si>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</si>
  <si>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</si>
  <si>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</si>
  <si>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</si>
  <si>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</si>
  <si>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</si>
  <si>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</si>
  <si>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</si>
  <si>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</si>
  <si>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</si>
  <si>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</si>
  <si>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</si>
  <si>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</si>
  <si>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</si>
  <si>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</si>
  <si>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</si>
  <si>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</si>
  <si>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</si>
  <si>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</si>
  <si>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</si>
  <si>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</si>
  <si>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</si>
  <si>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</si>
  <si>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</si>
  <si>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</si>
  <si>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</si>
  <si>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</si>
  <si>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</si>
  <si>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</si>
  <si>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</si>
  <si>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</si>
  <si>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</si>
  <si>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</si>
  <si>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</si>
  <si>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</si>
  <si>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</si>
  <si>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</si>
  <si>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</si>
  <si>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</si>
  <si>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</si>
  <si>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</si>
  <si>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</si>
  <si>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</si>
  <si>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</si>
  <si>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</si>
  <si>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</si>
  <si>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</si>
  <si>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</si>
  <si>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</si>
  <si>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</si>
  <si>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</si>
  <si>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</si>
  <si>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</si>
  <si>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</si>
  <si>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</si>
  <si>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</si>
  <si>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</si>
  <si>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</si>
  <si>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</si>
  <si>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</si>
  <si>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</si>
  <si>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</si>
  <si>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</si>
  <si>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</si>
  <si>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</si>
  <si>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</si>
  <si>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</si>
  <si>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</si>
  <si>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</si>
  <si>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</si>
  <si>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</si>
  <si>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</si>
  <si>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</si>
  <si>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</si>
  <si>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</si>
  <si>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</si>
  <si>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</si>
  <si>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</si>
  <si>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</si>
  <si>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</si>
  <si>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</si>
  <si>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</si>
  <si>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</si>
  <si>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</si>
  <si>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</si>
  <si>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</si>
  <si>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</si>
  <si>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</si>
  <si>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</si>
  <si>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</si>
  <si>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</si>
  <si>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</si>
  <si>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</si>
  <si>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</si>
  <si>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</si>
  <si>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</si>
  <si>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</si>
  <si>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</si>
  <si>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</si>
  <si>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</si>
  <si>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</si>
  <si>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</si>
  <si>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</si>
  <si>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</si>
  <si>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</si>
  <si>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</si>
  <si>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</si>
  <si>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</si>
  <si>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</si>
  <si>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</si>
  <si>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</si>
  <si>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</si>
  <si>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</si>
  <si>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</si>
  <si>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</si>
  <si>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</si>
  <si>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</si>
  <si>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</si>
  <si>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</si>
  <si>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</si>
  <si>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</si>
  <si>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</si>
  <si>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</si>
  <si>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</si>
  <si>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</si>
  <si>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</si>
  <si>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</si>
  <si>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</si>
  <si>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</si>
  <si>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</si>
  <si>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</si>
  <si>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</si>
  <si>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</si>
  <si>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</si>
  <si>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</si>
  <si>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</si>
  <si>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</si>
  <si>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</si>
  <si>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</si>
  <si>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</si>
  <si>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</si>
  <si>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</si>
  <si>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</si>
  <si>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</si>
  <si>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</si>
  <si>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</si>
  <si>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</si>
  <si>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</si>
  <si>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</si>
  <si>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</si>
  <si>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</si>
  <si>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</si>
  <si>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</si>
  <si>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</si>
  <si>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</si>
  <si>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</si>
  <si>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</si>
  <si>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</si>
  <si>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</si>
  <si>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</si>
  <si>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</si>
  <si>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</si>
  <si>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</si>
  <si>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</si>
  <si>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</si>
  <si>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</si>
  <si>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</si>
  <si>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</si>
  <si>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</si>
  <si>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</si>
  <si>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</si>
  <si>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</si>
  <si>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</si>
  <si>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</si>
  <si>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</si>
  <si>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</si>
  <si>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</si>
  <si>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</si>
  <si>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</si>
  <si>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</si>
  <si>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</si>
  <si>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</si>
  <si>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</si>
  <si>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</si>
  <si>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</si>
  <si>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</si>
  <si>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</si>
  <si>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</si>
  <si>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</si>
  <si>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</si>
  <si>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</si>
  <si>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</si>
  <si>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</si>
  <si>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</si>
  <si>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</si>
  <si>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</si>
  <si>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</si>
  <si>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</si>
  <si>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</si>
  <si>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</si>
  <si>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</si>
  <si>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</si>
  <si>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</si>
  <si>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</si>
  <si>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</si>
  <si>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</si>
  <si>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</si>
  <si>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</si>
  <si>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</si>
  <si>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</si>
  <si>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</si>
  <si>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</si>
  <si>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</si>
  <si>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</si>
  <si>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</si>
  <si>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</si>
  <si>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</si>
  <si>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</si>
  <si>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</si>
  <si>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</si>
  <si>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</si>
  <si>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</si>
  <si>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</si>
  <si>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</si>
  <si>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</si>
  <si>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</si>
  <si>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</si>
  <si>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</si>
  <si>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</si>
  <si>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</si>
  <si>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</si>
  <si>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</si>
  <si>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</si>
  <si>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</si>
  <si>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</si>
  <si>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</si>
  <si>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</si>
  <si>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</si>
  <si>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</si>
  <si>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</si>
  <si>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</si>
  <si>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</si>
  <si>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</si>
  <si>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</si>
  <si>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</si>
  <si>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</si>
  <si>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</si>
  <si>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</si>
  <si>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</si>
  <si>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</si>
  <si>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</si>
  <si>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</si>
  <si>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</si>
  <si>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</si>
  <si>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</si>
  <si>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</si>
  <si>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</si>
  <si>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</si>
  <si>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</si>
  <si>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</si>
  <si>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</si>
  <si>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</si>
  <si>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</si>
  <si>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</si>
  <si>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</si>
  <si>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</si>
  <si>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</si>
  <si>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</si>
  <si>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</si>
  <si>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</si>
  <si>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</si>
  <si>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</si>
  <si>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</si>
  <si>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</si>
  <si>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</si>
  <si>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</si>
  <si>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</si>
  <si>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</si>
  <si>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</si>
  <si>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</si>
  <si>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</si>
  <si>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</si>
  <si>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</si>
  <si>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</si>
  <si>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</si>
  <si>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</si>
  <si>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</si>
  <si>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</si>
  <si>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</si>
  <si>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</si>
  <si>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</si>
  <si>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</si>
  <si>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</si>
  <si>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</si>
  <si>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</si>
  <si>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</si>
  <si>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</si>
  <si>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</si>
  <si>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</si>
  <si>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</si>
  <si>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</si>
  <si>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</si>
  <si>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</si>
  <si>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</si>
  <si>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</si>
  <si>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</si>
  <si>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</si>
  <si>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</si>
  <si>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</si>
  <si>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</si>
  <si>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</si>
  <si>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</si>
  <si>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</si>
  <si>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</si>
  <si>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</si>
  <si>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</si>
  <si>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</si>
  <si>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</si>
  <si>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</si>
  <si>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</si>
  <si>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</si>
  <si>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</si>
  <si>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</si>
  <si>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</si>
  <si>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</si>
  <si>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</si>
  <si>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</si>
  <si>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</si>
  <si>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</si>
  <si>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</si>
  <si>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</si>
  <si>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</si>
  <si>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</si>
  <si>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</si>
  <si>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</si>
  <si>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</si>
  <si>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</si>
  <si>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</si>
  <si>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</si>
  <si>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</si>
  <si>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</si>
  <si>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</si>
  <si>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</si>
  <si>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</si>
  <si>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</si>
  <si>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</si>
  <si>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</si>
  <si>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</si>
  <si>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</si>
  <si>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</si>
  <si>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</si>
  <si>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</si>
  <si>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</si>
  <si>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</si>
  <si>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</si>
  <si>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</si>
  <si>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</si>
  <si>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</si>
  <si>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</si>
  <si>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</si>
  <si>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</si>
  <si>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</si>
  <si>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</si>
  <si>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</si>
  <si>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</si>
  <si>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</si>
  <si>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</si>
  <si>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</si>
  <si>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</si>
  <si>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</si>
  <si>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</si>
  <si>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</si>
  <si>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</si>
  <si>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</si>
  <si>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</si>
  <si>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</si>
  <si>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</si>
  <si>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</si>
  <si>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</si>
  <si>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</si>
  <si>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</si>
  <si>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</si>
  <si>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</si>
  <si>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</si>
  <si>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</si>
  <si>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</si>
  <si>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</si>
  <si>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</si>
  <si>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</si>
  <si>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</si>
  <si>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</si>
  <si>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</si>
  <si>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</si>
  <si>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</si>
  <si>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</si>
  <si>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</si>
  <si>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</si>
  <si>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</si>
  <si>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</si>
  <si>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</si>
  <si>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</si>
  <si>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</si>
  <si>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</si>
  <si>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</si>
  <si>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</si>
  <si>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</si>
  <si>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</si>
  <si>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</si>
  <si>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</si>
  <si>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</si>
  <si>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</si>
  <si>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</si>
  <si>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</si>
  <si>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</si>
  <si>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</si>
  <si>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</si>
  <si>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</si>
  <si>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</si>
  <si>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</si>
  <si>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</si>
  <si>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</si>
  <si>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</si>
  <si>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</si>
  <si>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</si>
  <si>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</si>
  <si>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</si>
  <si>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</si>
  <si>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</si>
  <si>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</si>
  <si>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</si>
  <si>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</si>
  <si>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</si>
  <si>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</si>
  <si>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</si>
  <si>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</si>
  <si>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</si>
  <si>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</si>
  <si>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</si>
  <si>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</si>
  <si>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</si>
  <si>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</si>
  <si>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</si>
  <si>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</si>
  <si>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</si>
  <si>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</si>
  <si>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</si>
  <si>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</si>
  <si>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</si>
  <si>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</si>
  <si>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</si>
  <si>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</si>
  <si>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</si>
  <si>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</si>
  <si>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</si>
  <si>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</si>
  <si>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</si>
  <si>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</si>
  <si>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</si>
  <si>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</si>
  <si>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</si>
  <si>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</si>
  <si>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</si>
  <si>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</si>
  <si>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</si>
  <si>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</si>
  <si>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</si>
  <si>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</si>
  <si>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</si>
  <si>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</si>
  <si>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</si>
  <si>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</si>
  <si>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</si>
  <si>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</si>
  <si>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</si>
  <si>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</si>
  <si>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</si>
  <si>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</si>
  <si>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</si>
  <si>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</si>
  <si>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</si>
  <si>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</si>
  <si>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</si>
  <si>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</si>
  <si>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</si>
  <si>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</si>
  <si>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</si>
  <si>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</si>
  <si>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</si>
  <si>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</si>
  <si>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</si>
  <si>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</si>
  <si>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</si>
  <si>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</si>
  <si>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</si>
  <si>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</si>
  <si>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</si>
  <si>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</si>
  <si>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</si>
  <si>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</si>
  <si>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</si>
  <si>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</si>
  <si>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</si>
  <si>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</si>
  <si>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</si>
  <si>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</si>
  <si>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</si>
  <si>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</si>
  <si>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</si>
  <si>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</si>
  <si>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</si>
  <si>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</si>
  <si>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</si>
  <si>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</si>
  <si>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</si>
  <si>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</si>
  <si>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</si>
  <si>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</si>
  <si>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</si>
  <si>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</si>
  <si>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</si>
  <si>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</si>
  <si>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</si>
  <si>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</si>
  <si>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</si>
  <si>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</si>
  <si>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</si>
  <si>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</si>
  <si>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</si>
  <si>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</si>
  <si>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</si>
  <si>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</si>
  <si>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</si>
  <si>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</si>
  <si>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</si>
  <si>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</si>
  <si>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</si>
  <si>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</si>
  <si>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</si>
  <si>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</si>
  <si>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</si>
  <si>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</si>
  <si>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</si>
  <si>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</si>
  <si>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</si>
  <si>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</si>
  <si>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</si>
  <si>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</si>
  <si>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</si>
  <si>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</si>
  <si>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</si>
  <si>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</si>
  <si>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</si>
  <si>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</si>
  <si>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</si>
  <si>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</si>
  <si>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</si>
  <si>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</si>
  <si>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</si>
  <si>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</si>
  <si>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</si>
  <si>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</si>
  <si>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</si>
  <si>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</si>
  <si>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</si>
  <si>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</si>
  <si>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</si>
  <si>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</si>
  <si>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</si>
  <si>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</si>
  <si>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</si>
  <si>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</si>
  <si>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</si>
  <si>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</si>
  <si>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</si>
  <si>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</si>
  <si>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</si>
  <si>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</si>
  <si>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</si>
  <si>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</si>
  <si>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</si>
  <si>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</si>
  <si>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</si>
  <si>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</si>
  <si>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</si>
  <si>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</si>
  <si>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</si>
  <si>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</si>
  <si>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</si>
  <si>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</si>
  <si>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</si>
  <si>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</si>
  <si>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</si>
  <si>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</si>
  <si>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</si>
  <si>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</si>
  <si>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</si>
  <si>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</si>
  <si>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</si>
  <si>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</si>
  <si>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</si>
  <si>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</si>
  <si>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</si>
  <si>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</si>
  <si>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</si>
  <si>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</si>
  <si>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</si>
  <si>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</si>
  <si>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</si>
  <si>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</si>
  <si>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</si>
  <si>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</si>
  <si>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</si>
  <si>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</si>
  <si>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</si>
  <si>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</si>
  <si>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</si>
  <si>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</si>
  <si>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</si>
  <si>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</si>
  <si>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</si>
  <si>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</si>
  <si>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</si>
  <si>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</si>
  <si>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</si>
  <si>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</si>
  <si>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</si>
  <si>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</si>
  <si>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</si>
  <si>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</si>
  <si>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</si>
  <si>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</si>
  <si>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</si>
  <si>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</si>
  <si>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</si>
  <si>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</si>
  <si>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</si>
  <si>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</si>
  <si>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</si>
  <si>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</si>
  <si>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</si>
  <si>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</si>
  <si>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</si>
  <si>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</si>
  <si>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</si>
  <si>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</si>
  <si>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</si>
  <si>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</si>
  <si>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</si>
  <si>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</si>
  <si>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</si>
  <si>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</si>
  <si>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</si>
  <si>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</si>
  <si>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</si>
  <si>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</si>
  <si>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</si>
  <si>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</si>
  <si>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</si>
  <si>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</si>
  <si>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</si>
  <si>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</si>
  <si>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</si>
  <si>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</si>
  <si>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</si>
  <si>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</si>
  <si>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</si>
  <si>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</si>
  <si>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</si>
  <si>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</si>
  <si>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</si>
  <si>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</si>
  <si>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</si>
  <si>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</si>
  <si>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</si>
  <si>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</si>
  <si>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</si>
  <si>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</si>
  <si>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</si>
  <si>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</si>
  <si>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</si>
  <si>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</si>
  <si>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</si>
  <si>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</si>
  <si>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</si>
  <si>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</si>
  <si>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</si>
  <si>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</si>
  <si>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</si>
  <si>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</si>
  <si>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</si>
  <si>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</si>
  <si>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</si>
  <si>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</si>
  <si>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</si>
  <si>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</si>
  <si>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</si>
  <si>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</si>
  <si>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</si>
  <si>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</si>
  <si>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</si>
  <si>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</si>
  <si>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</si>
  <si>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</si>
  <si>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</si>
  <si>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</si>
  <si>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</si>
  <si>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</si>
  <si>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</si>
  <si>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</si>
  <si>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</si>
  <si>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</si>
  <si>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</si>
  <si>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</si>
  <si>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</si>
  <si>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</si>
  <si>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</si>
  <si>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</si>
  <si>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</si>
  <si>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</si>
  <si>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</si>
  <si>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</si>
  <si>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</si>
  <si>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</si>
  <si>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</si>
  <si>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</si>
  <si>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</si>
  <si>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</si>
  <si>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</si>
  <si>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</si>
  <si>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</si>
  <si>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</si>
  <si>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</si>
  <si>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</si>
  <si>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</si>
  <si>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</si>
  <si>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</si>
  <si>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</si>
  <si>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</si>
  <si>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</si>
  <si>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</si>
  <si>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</si>
  <si>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</si>
  <si>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</si>
  <si>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</si>
  <si>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</si>
  <si>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</si>
  <si>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</si>
  <si>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</si>
  <si>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</si>
  <si>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</si>
  <si>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</si>
  <si>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</si>
  <si>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</si>
  <si>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</si>
  <si>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</si>
  <si>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</si>
  <si>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</si>
  <si>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</si>
  <si>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</si>
  <si>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</si>
  <si>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</si>
  <si>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</si>
  <si>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</si>
  <si>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</si>
  <si>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</si>
  <si>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</si>
  <si>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</si>
  <si>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</si>
  <si>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</si>
  <si>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</si>
  <si>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</si>
  <si>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</si>
  <si>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</si>
  <si>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</si>
  <si>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</si>
  <si>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</si>
  <si>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</si>
  <si>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</si>
  <si>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</si>
  <si>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</si>
  <si>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</si>
  <si>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</si>
  <si>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</si>
  <si>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</si>
  <si>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</si>
  <si>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</si>
  <si>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</si>
  <si>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</si>
  <si>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</si>
  <si>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</si>
  <si>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</si>
  <si>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</si>
  <si>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</si>
  <si>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</si>
  <si>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</si>
  <si>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</si>
  <si>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</si>
  <si>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</si>
  <si>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</si>
  <si>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</si>
  <si>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</si>
  <si>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</si>
  <si>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</si>
  <si>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</si>
  <si>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</si>
  <si>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</si>
  <si>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</si>
  <si>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</si>
  <si>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</si>
  <si>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</si>
  <si>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</si>
  <si>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</si>
  <si>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</si>
  <si>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</si>
  <si>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</si>
  <si>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</si>
  <si>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</si>
  <si>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</si>
  <si>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</si>
  <si>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</si>
  <si>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</si>
  <si>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</si>
  <si>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</si>
  <si>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</si>
  <si>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</si>
  <si>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</si>
  <si>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</si>
  <si>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</si>
  <si>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</si>
  <si>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</si>
  <si>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</si>
  <si>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</si>
  <si>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</si>
  <si>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</si>
  <si>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</si>
  <si>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</si>
  <si>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</si>
  <si>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</si>
  <si>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</si>
  <si>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</si>
  <si>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</si>
  <si>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</si>
  <si>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</si>
  <si>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</si>
  <si>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</si>
  <si>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</si>
  <si>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</si>
  <si>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</si>
  <si>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</si>
  <si>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</si>
  <si>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</si>
  <si>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</si>
  <si>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</si>
  <si>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</si>
  <si>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</si>
  <si>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</si>
  <si>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</si>
  <si>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</si>
  <si>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</si>
  <si>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</si>
  <si>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</si>
  <si>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</si>
  <si>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</si>
  <si>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</si>
  <si>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</si>
  <si>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</si>
  <si>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</si>
  <si>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</si>
  <si>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</si>
  <si>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</si>
  <si>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</si>
  <si>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</si>
  <si>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</si>
  <si>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</si>
  <si>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</si>
  <si>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</si>
  <si>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</si>
  <si>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</si>
  <si>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</si>
  <si>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</si>
  <si>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</si>
  <si>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</si>
  <si>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</si>
  <si>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</si>
  <si>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</si>
  <si>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</si>
  <si>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</si>
  <si>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</si>
  <si>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</si>
  <si>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</si>
  <si>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</si>
  <si>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</si>
  <si>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</si>
  <si>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</si>
  <si>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</si>
  <si>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</si>
  <si>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</si>
  <si>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</si>
  <si>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</si>
  <si>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</si>
  <si>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</si>
  <si>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</si>
  <si>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</si>
  <si>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</si>
  <si>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</si>
  <si>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</si>
  <si>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</si>
  <si>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</si>
  <si>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</si>
  <si>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</si>
  <si>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</si>
  <si>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</si>
  <si>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</si>
  <si>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</si>
  <si>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</si>
  <si>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</si>
  <si>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</si>
  <si>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</si>
  <si>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</si>
  <si>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</si>
  <si>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</si>
  <si>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</si>
  <si>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</si>
  <si>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</si>
  <si>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</si>
  <si>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</si>
  <si>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</si>
  <si>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</si>
  <si>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</si>
  <si>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</si>
  <si>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</si>
  <si>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</si>
  <si>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</si>
  <si>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</si>
  <si>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</si>
  <si>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</si>
  <si>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</si>
  <si>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</si>
  <si>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</si>
  <si>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</si>
  <si>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</si>
  <si>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</si>
  <si>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</si>
  <si>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</si>
  <si>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</si>
  <si>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</si>
  <si>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</si>
  <si>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</si>
  <si>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</si>
  <si>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</si>
  <si>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</si>
  <si>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</si>
  <si>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</si>
  <si>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</si>
  <si>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</si>
  <si>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</si>
  <si>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</si>
  <si>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</si>
  <si>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</si>
  <si>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</si>
  <si>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</si>
  <si>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</si>
  <si>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</si>
  <si>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</si>
  <si>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</si>
  <si>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</si>
  <si>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</si>
  <si>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</si>
  <si>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</si>
  <si>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</si>
  <si>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</si>
  <si>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</si>
  <si>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</si>
  <si>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</si>
  <si>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</si>
  <si>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</si>
  <si>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</si>
  <si>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</si>
  <si>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</si>
  <si>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</si>
  <si>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</si>
  <si>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</si>
  <si>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</si>
  <si>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</si>
  <si>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</si>
  <si>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</si>
  <si>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</si>
  <si>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</si>
  <si>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</si>
  <si>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</si>
  <si>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</si>
  <si>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</si>
  <si>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</si>
  <si>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</si>
  <si>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</si>
  <si>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</si>
  <si>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</si>
  <si>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</si>
  <si>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</si>
  <si>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</si>
  <si>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</si>
  <si>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</si>
  <si>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</si>
  <si>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</si>
  <si>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</si>
  <si>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</si>
  <si>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</si>
  <si>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</si>
  <si>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</si>
  <si>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</si>
  <si>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</si>
  <si>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</si>
  <si>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</si>
  <si>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</si>
  <si>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</si>
  <si>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</si>
  <si>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</si>
  <si>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</si>
  <si>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</si>
  <si>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</si>
  <si>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</si>
  <si>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</si>
  <si>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</si>
  <si>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</si>
  <si>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</si>
  <si>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</si>
  <si>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</si>
  <si>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</si>
  <si>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</si>
  <si>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</si>
  <si>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</si>
  <si>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</si>
  <si>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</si>
  <si>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</si>
  <si>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</si>
  <si>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</si>
  <si>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</si>
  <si>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</si>
  <si>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</si>
  <si>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</si>
  <si>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</si>
  <si>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</si>
  <si>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</si>
  <si>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</si>
  <si>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</si>
  <si>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</si>
  <si>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</si>
  <si>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</si>
  <si>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</si>
  <si>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</si>
  <si>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</si>
  <si>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</si>
  <si>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</si>
  <si>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</si>
  <si>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</si>
  <si>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</si>
  <si>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</si>
  <si>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</si>
  <si>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</si>
  <si>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</si>
  <si>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</si>
  <si>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</si>
  <si>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</si>
  <si>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</si>
  <si>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</si>
  <si>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</si>
  <si>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</si>
  <si>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</si>
  <si>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</si>
  <si>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</si>
  <si>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</si>
  <si>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</si>
  <si>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</si>
  <si>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</si>
  <si>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</si>
  <si>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</si>
  <si>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</si>
  <si>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</si>
  <si>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</si>
  <si>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</si>
  <si>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</si>
  <si>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</si>
  <si>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</si>
  <si>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</si>
  <si>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</si>
  <si>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</si>
  <si>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</si>
  <si>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</si>
  <si>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</si>
  <si>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</si>
  <si>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</si>
  <si>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</si>
  <si>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</si>
  <si>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</si>
  <si>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</si>
  <si>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</si>
  <si>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</si>
  <si>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</si>
  <si>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</si>
  <si>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</si>
  <si>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</si>
  <si>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</si>
  <si>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</si>
  <si>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</si>
  <si>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</si>
  <si>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</si>
  <si>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</si>
  <si>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</si>
  <si>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</si>
  <si>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</si>
  <si>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</si>
  <si>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</si>
  <si>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</si>
  <si>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</si>
  <si>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</si>
  <si>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</si>
  <si>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</si>
  <si>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</si>
  <si>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</si>
  <si>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</si>
  <si>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</si>
  <si>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</si>
  <si>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</si>
  <si>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</si>
  <si>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</si>
  <si>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</si>
  <si>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</si>
  <si>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</si>
  <si>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</si>
  <si>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</si>
  <si>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</si>
  <si>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</si>
  <si>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</si>
  <si>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</si>
  <si>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</si>
  <si>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</si>
  <si>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</si>
  <si>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</si>
  <si>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</si>
  <si>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</si>
  <si>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</si>
  <si>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</si>
  <si>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</si>
  <si>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</si>
  <si>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</si>
  <si>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</si>
  <si>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</si>
  <si>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</si>
  <si>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</si>
  <si>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</si>
  <si>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</si>
  <si>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</si>
  <si>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</si>
  <si>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</si>
  <si>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</si>
  <si>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</si>
  <si>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</si>
  <si>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</si>
  <si>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</si>
  <si>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</si>
  <si>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</si>
  <si>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</si>
  <si>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</si>
  <si>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</si>
  <si>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</si>
  <si>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</si>
  <si>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</si>
  <si>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</si>
  <si>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</si>
  <si>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</si>
  <si>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</si>
  <si>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</si>
  <si>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</si>
  <si>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</si>
  <si>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</si>
  <si>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</si>
  <si>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</si>
  <si>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</si>
  <si>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</si>
  <si>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</si>
  <si>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</si>
  <si>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</si>
  <si>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</si>
  <si>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</si>
  <si>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</si>
  <si>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</si>
  <si>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</si>
  <si>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</si>
  <si>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</si>
  <si>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</si>
  <si>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</si>
  <si>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</si>
  <si>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</si>
  <si>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</si>
  <si>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</si>
  <si>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</si>
  <si>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</si>
  <si>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</si>
  <si>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</si>
  <si>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</si>
  <si>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</si>
  <si>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</si>
  <si>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</si>
  <si>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</si>
  <si>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</si>
  <si>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</si>
  <si>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</si>
  <si>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</si>
  <si>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</si>
  <si>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</si>
  <si>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</si>
  <si>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</si>
  <si>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</si>
  <si>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</si>
  <si>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</si>
  <si>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</si>
  <si>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</si>
  <si>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</si>
  <si>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</si>
  <si>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</si>
  <si>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</si>
  <si>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</si>
  <si>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</si>
  <si>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</si>
  <si>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</si>
  <si>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</si>
  <si>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</si>
  <si>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</si>
  <si>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</si>
  <si>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</si>
  <si>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</si>
  <si>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</si>
  <si>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</si>
  <si>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</si>
  <si>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</si>
  <si>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</si>
  <si>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</si>
  <si>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</si>
  <si>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</si>
  <si>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</si>
  <si>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</si>
  <si>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</si>
  <si>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</si>
  <si>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</si>
  <si>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</si>
  <si>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</si>
  <si>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</si>
  <si>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</si>
  <si>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</si>
  <si>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</si>
  <si>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</si>
  <si>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</si>
  <si>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</si>
  <si>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</si>
  <si>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</si>
  <si>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</si>
  <si>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</si>
  <si>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</si>
  <si>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</si>
  <si>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</si>
  <si>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</si>
  <si>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</si>
  <si>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</si>
  <si>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</si>
  <si>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</si>
  <si>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</si>
  <si>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</si>
  <si>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</si>
  <si>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</si>
  <si>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</si>
  <si>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</si>
  <si>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</si>
  <si>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</si>
  <si>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</si>
  <si>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</si>
  <si>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</si>
  <si>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</si>
  <si>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</si>
  <si>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</si>
  <si>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</si>
  <si>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</si>
  <si>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</si>
  <si>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</si>
  <si>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</si>
  <si>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</si>
  <si>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</si>
  <si>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</si>
  <si>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</si>
  <si>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</si>
  <si>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</si>
  <si>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</si>
  <si>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</si>
  <si>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</si>
  <si>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</si>
  <si>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</si>
  <si>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</si>
  <si>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</si>
  <si>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</si>
  <si>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</si>
  <si>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</si>
  <si>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</si>
  <si>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</si>
  <si>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</si>
  <si>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</si>
  <si>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</si>
  <si>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</si>
  <si>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</si>
  <si>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</si>
  <si>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</si>
  <si>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</si>
  <si>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</si>
  <si>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</si>
  <si>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</si>
  <si>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</si>
  <si>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</si>
  <si>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</si>
  <si>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</si>
  <si>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</si>
  <si>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</si>
  <si>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</si>
  <si>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</si>
  <si>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</si>
  <si>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</si>
  <si>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</si>
  <si>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</si>
  <si>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</si>
  <si>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</si>
  <si>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</si>
  <si>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</si>
  <si>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</si>
  <si>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</si>
  <si>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</si>
  <si>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</si>
  <si>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</si>
  <si>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</si>
  <si>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</si>
  <si>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</si>
  <si>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</si>
  <si>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</si>
  <si>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</si>
  <si>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</si>
  <si>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</si>
  <si>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</si>
  <si>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</si>
  <si>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</si>
  <si>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</si>
  <si>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</si>
  <si>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</si>
  <si>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</si>
  <si>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</si>
  <si>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</si>
  <si>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</si>
  <si>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</si>
  <si>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</si>
  <si>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</si>
  <si>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</si>
  <si>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</si>
  <si>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</si>
  <si>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</si>
  <si>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</si>
  <si>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</si>
  <si>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</si>
  <si>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</si>
  <si>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</si>
  <si>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</si>
  <si>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</si>
  <si>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</si>
  <si>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</si>
  <si>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</si>
  <si>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</si>
  <si>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</si>
  <si>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</si>
  <si>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</si>
  <si>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</si>
  <si>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</si>
  <si>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</si>
  <si>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</si>
  <si>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</si>
  <si>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</si>
  <si>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</si>
  <si>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</si>
  <si>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</si>
  <si>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</si>
  <si>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</si>
  <si>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</si>
  <si>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</si>
  <si>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</si>
  <si>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</si>
  <si>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</si>
  <si>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</si>
  <si>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</si>
  <si>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</si>
  <si>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</si>
  <si>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</si>
  <si>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</si>
  <si>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</si>
  <si>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</si>
  <si>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</si>
  <si>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</si>
  <si>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</si>
  <si>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</si>
  <si>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</si>
  <si>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</si>
  <si>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</si>
  <si>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</si>
  <si>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</si>
  <si>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</si>
  <si>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</si>
  <si>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</si>
  <si>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</si>
  <si>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</si>
  <si>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</si>
  <si>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</si>
  <si>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</si>
  <si>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</si>
  <si>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</si>
  <si>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</si>
  <si>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</si>
  <si>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</si>
  <si>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</si>
  <si>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</si>
  <si>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</si>
  <si>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</si>
  <si>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</si>
  <si>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</si>
  <si>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</si>
  <si>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</si>
  <si>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</si>
  <si>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</si>
  <si>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</si>
  <si>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</si>
  <si>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</si>
  <si>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</si>
  <si>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</si>
  <si>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</si>
  <si>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</si>
  <si>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</si>
  <si>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</si>
  <si>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</si>
  <si>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</si>
  <si>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</si>
  <si>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</si>
  <si>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</si>
  <si>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</si>
  <si>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</si>
  <si>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</si>
  <si>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</si>
  <si>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</si>
  <si>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</si>
  <si>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</si>
  <si>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</si>
  <si>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</si>
  <si>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</si>
  <si>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</si>
  <si>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</si>
  <si>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</si>
  <si>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</si>
  <si>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</si>
  <si>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</si>
  <si>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</si>
  <si>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</si>
  <si>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</si>
  <si>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</si>
  <si>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</si>
  <si>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</si>
  <si>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</si>
  <si>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</si>
  <si>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</si>
  <si>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</si>
  <si>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</si>
  <si>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</si>
  <si>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</si>
  <si>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</si>
  <si>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</si>
  <si>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</si>
  <si>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</si>
  <si>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</si>
  <si>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</si>
  <si>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</si>
  <si>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</si>
  <si>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</si>
  <si>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</si>
  <si>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</si>
  <si>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</si>
  <si>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</si>
  <si>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</si>
  <si>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</si>
  <si>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</si>
  <si>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</si>
  <si>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</si>
  <si>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</si>
  <si>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</si>
  <si>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</si>
  <si>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</si>
  <si>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</si>
  <si>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</si>
  <si>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</si>
  <si>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</si>
  <si>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</si>
  <si>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</si>
  <si>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</si>
  <si>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</si>
  <si>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</si>
  <si>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</si>
  <si>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</si>
  <si>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</si>
  <si>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</si>
  <si>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</si>
  <si>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</si>
  <si>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</si>
  <si>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</si>
  <si>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</si>
  <si>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</si>
  <si>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</si>
  <si>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</si>
  <si>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</si>
  <si>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</si>
  <si>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</si>
  <si>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</si>
  <si>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</si>
  <si>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</si>
  <si>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</si>
  <si>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</si>
  <si>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</si>
  <si>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</si>
  <si>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</si>
  <si>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</si>
  <si>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</si>
  <si>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</si>
  <si>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</si>
  <si>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</si>
  <si>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</si>
  <si>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</si>
  <si>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</si>
  <si>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</si>
  <si>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</si>
  <si>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</si>
  <si>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</si>
  <si>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</si>
  <si>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</si>
  <si>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</si>
  <si>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</si>
  <si>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</si>
  <si>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</si>
  <si>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</si>
  <si>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</si>
  <si>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</si>
  <si>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</si>
  <si>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</si>
  <si>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</si>
  <si>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</si>
  <si>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</si>
  <si>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</si>
  <si>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</si>
  <si>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</si>
  <si>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</si>
  <si>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</si>
  <si>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</si>
  <si>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</si>
  <si>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</si>
  <si>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</si>
  <si>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</si>
  <si>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</si>
  <si>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</si>
  <si>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</si>
  <si>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</si>
  <si>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</si>
  <si>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</si>
  <si>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</si>
  <si>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</si>
  <si>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</si>
  <si>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</si>
  <si>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</si>
  <si>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</si>
  <si>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</si>
  <si>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</si>
  <si>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</si>
  <si>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</si>
  <si>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</si>
  <si>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</si>
  <si>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</si>
  <si>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</si>
  <si>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</si>
  <si>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</si>
  <si>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</si>
  <si>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</si>
  <si>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</si>
  <si>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</si>
  <si>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</si>
  <si>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</si>
  <si>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</si>
  <si>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</si>
  <si>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</si>
  <si>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</si>
  <si>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</si>
  <si>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</si>
  <si>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</si>
  <si>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</si>
  <si>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</si>
  <si>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</si>
  <si>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</si>
  <si>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</si>
  <si>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</si>
  <si>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</si>
  <si>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</si>
  <si>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</si>
  <si>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</si>
  <si>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</si>
  <si>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</si>
  <si>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</si>
  <si>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</si>
  <si>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</si>
  <si>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</si>
  <si>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</si>
  <si>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</si>
  <si>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</si>
  <si>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</si>
  <si>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</si>
  <si>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</si>
  <si>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</si>
  <si>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</si>
  <si>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</si>
  <si>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</si>
  <si>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</si>
  <si>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</si>
  <si>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</si>
  <si>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</si>
  <si>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</si>
  <si>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</si>
  <si>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</si>
  <si>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</si>
  <si>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</si>
  <si>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</si>
  <si>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</si>
  <si>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</si>
  <si>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</si>
  <si>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</si>
  <si>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</si>
  <si>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</si>
  <si>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</si>
  <si>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</si>
  <si>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</si>
  <si>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</si>
  <si>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</si>
  <si>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</si>
  <si>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</si>
  <si>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</si>
  <si>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</si>
  <si>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</si>
  <si>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</si>
  <si>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</si>
  <si>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</si>
  <si>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</si>
  <si>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</si>
  <si>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</si>
  <si>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</si>
  <si>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</si>
  <si>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</si>
  <si>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</si>
  <si>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</si>
  <si>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</si>
  <si>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</si>
  <si>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</si>
  <si>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</si>
  <si>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</si>
  <si>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</si>
  <si>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</si>
  <si>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</si>
  <si>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</si>
  <si>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</si>
  <si>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</si>
  <si>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</si>
  <si>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</si>
  <si>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</si>
  <si>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</si>
  <si>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</si>
  <si>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</si>
  <si>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</si>
  <si>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</si>
  <si>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</si>
  <si>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</si>
  <si>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</si>
  <si>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</si>
  <si>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</si>
  <si>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</si>
  <si>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</si>
  <si>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</si>
  <si>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</si>
  <si>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</si>
  <si>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</si>
  <si>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</si>
  <si>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</si>
  <si>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</si>
  <si>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</si>
  <si>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</si>
  <si>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</si>
  <si>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</si>
  <si>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</si>
  <si>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</si>
  <si>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</si>
  <si>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</si>
  <si>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</si>
  <si>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</si>
  <si>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</si>
  <si>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</si>
  <si>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</si>
  <si>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</si>
  <si>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</si>
  <si>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</si>
  <si>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</si>
  <si>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</si>
  <si>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</si>
  <si>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</si>
  <si>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</si>
  <si>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</si>
  <si>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</si>
  <si>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</si>
  <si>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</si>
  <si>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</si>
  <si>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</si>
  <si>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</si>
  <si>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</si>
  <si>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</si>
  <si>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</si>
  <si>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</si>
  <si>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</si>
  <si>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</si>
  <si>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</si>
  <si>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</si>
  <si>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</si>
  <si>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</si>
  <si>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</si>
  <si>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</si>
  <si>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</si>
  <si>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</si>
  <si>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</si>
  <si>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</si>
  <si>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</si>
  <si>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</si>
  <si>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</si>
  <si>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</si>
  <si>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</si>
  <si>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</si>
  <si>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</si>
  <si>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</si>
  <si>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</si>
  <si>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</si>
  <si>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</si>
  <si>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</si>
  <si>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</si>
  <si>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</si>
  <si>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</si>
  <si>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</si>
  <si>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</si>
  <si>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</si>
  <si>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</si>
  <si>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</si>
  <si>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</si>
  <si>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</si>
  <si>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</si>
  <si>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</si>
  <si>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</si>
  <si>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</si>
  <si>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</si>
  <si>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</si>
  <si>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</si>
  <si>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</si>
  <si>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</si>
  <si>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</si>
  <si>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</si>
  <si>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</si>
  <si>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</si>
  <si>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</si>
  <si>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</si>
  <si>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</si>
  <si>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</si>
  <si>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</si>
  <si>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</si>
  <si>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</si>
  <si>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</si>
  <si>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</si>
  <si>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</si>
  <si>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</si>
  <si>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</si>
  <si>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</si>
  <si>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</si>
  <si>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</si>
  <si>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</si>
  <si>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</si>
  <si>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</si>
  <si>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</si>
  <si>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</si>
  <si>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</si>
  <si>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</si>
  <si>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</si>
  <si>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</si>
  <si>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</si>
  <si>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</si>
  <si>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</si>
  <si>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</si>
  <si>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</si>
  <si>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</si>
  <si>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</si>
  <si>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</si>
  <si>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</si>
  <si>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</si>
  <si>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</si>
  <si>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</si>
  <si>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</si>
  <si>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</si>
  <si>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</si>
  <si>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</si>
  <si>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</si>
  <si>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</si>
  <si>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</si>
  <si>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</si>
  <si>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</si>
  <si>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</si>
  <si>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</si>
  <si>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</si>
  <si>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</si>
  <si>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</si>
  <si>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</si>
  <si>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</si>
  <si>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</si>
  <si>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</si>
  <si>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</si>
  <si>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</si>
  <si>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</si>
  <si>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</si>
  <si>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</si>
  <si>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</si>
  <si>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</si>
  <si>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</si>
  <si>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</si>
  <si>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</si>
  <si>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</si>
  <si>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</si>
  <si>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</si>
  <si>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</si>
  <si>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</si>
  <si>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</si>
  <si>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</si>
  <si>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</si>
  <si>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</si>
  <si>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</si>
  <si>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</si>
  <si>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</si>
  <si>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</si>
  <si>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</si>
  <si>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</si>
  <si>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</si>
  <si>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</si>
  <si>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</si>
  <si>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</si>
  <si>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</si>
  <si>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</si>
  <si>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</si>
  <si>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</si>
  <si>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</si>
  <si>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</si>
  <si>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</si>
  <si>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</si>
  <si>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</si>
  <si>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</si>
  <si>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</si>
  <si>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</si>
  <si>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</si>
  <si>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</si>
  <si>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</si>
  <si>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</si>
  <si>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</si>
  <si>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</si>
  <si>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</si>
  <si>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</si>
  <si>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</si>
  <si>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</si>
  <si>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</si>
  <si>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</si>
  <si>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</si>
  <si>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</si>
  <si>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</si>
  <si>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</si>
  <si>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</si>
  <si>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</si>
  <si>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</si>
  <si>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</si>
  <si>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</si>
  <si>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</si>
  <si>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</si>
  <si>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</si>
  <si>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</si>
  <si>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</si>
  <si>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</si>
  <si>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</si>
  <si>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</si>
  <si>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</si>
  <si>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</si>
  <si>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</si>
  <si>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</si>
  <si>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</si>
  <si>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</si>
  <si>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</si>
  <si>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</si>
  <si>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</si>
  <si>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</si>
  <si>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</si>
  <si>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</si>
  <si>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</si>
  <si>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</si>
  <si>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</si>
  <si>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</si>
  <si>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</si>
  <si>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</si>
  <si>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</si>
  <si>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</si>
  <si>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</si>
  <si>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</si>
  <si>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</si>
  <si>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</si>
  <si>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</si>
  <si>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</si>
  <si>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</si>
  <si>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</si>
  <si>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</si>
  <si>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</si>
  <si>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</si>
  <si>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</si>
  <si>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</si>
  <si>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</si>
  <si>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</si>
  <si>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</si>
  <si>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</si>
  <si>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</si>
  <si>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</si>
  <si>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</si>
  <si>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</si>
  <si>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</si>
  <si>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</si>
  <si>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</si>
  <si>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</si>
  <si>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</si>
  <si>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</si>
  <si>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</si>
  <si>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</si>
  <si>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</si>
  <si>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</si>
  <si>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</si>
  <si>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</si>
  <si>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</si>
  <si>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</si>
  <si>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</si>
  <si>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</si>
  <si>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</si>
  <si>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</si>
  <si>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</si>
  <si>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</si>
  <si>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</si>
  <si>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</si>
  <si>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</si>
  <si>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</si>
  <si>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</si>
  <si>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</si>
  <si>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</si>
  <si>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</si>
  <si>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</si>
  <si>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</si>
  <si>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</si>
  <si>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</si>
  <si>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</si>
  <si>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</si>
  <si>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</si>
  <si>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</si>
  <si>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</si>
  <si>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</si>
  <si>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</si>
  <si>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</si>
  <si>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</si>
  <si>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</si>
  <si>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</si>
  <si>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</si>
  <si>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</si>
  <si>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</si>
  <si>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</si>
  <si>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</si>
  <si>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</si>
  <si>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</si>
  <si>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</si>
  <si>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</si>
  <si>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</si>
  <si>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</si>
  <si>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</si>
  <si>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</si>
  <si>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</si>
  <si>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</si>
  <si>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</si>
  <si>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</si>
  <si>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</si>
  <si>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</si>
  <si>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</si>
  <si>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</si>
  <si>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</si>
  <si>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</si>
  <si>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</si>
  <si>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</si>
  <si>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</si>
  <si>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</si>
  <si>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</si>
  <si>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</si>
  <si>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</si>
  <si>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</si>
  <si>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</si>
  <si>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</si>
  <si>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</si>
  <si>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</si>
  <si>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</si>
  <si>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</si>
  <si>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</si>
  <si>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</si>
  <si>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</si>
  <si>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</si>
  <si>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</si>
  <si>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</si>
  <si>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</si>
  <si>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</si>
  <si>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</si>
  <si>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</si>
  <si>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</si>
  <si>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</si>
  <si>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</si>
  <si>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</si>
  <si>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</si>
  <si>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</si>
  <si>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</si>
  <si>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</si>
  <si>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</si>
  <si>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</si>
  <si>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</si>
  <si>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</si>
  <si>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</si>
  <si>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</si>
  <si>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</si>
  <si>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</si>
  <si>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</si>
  <si>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</si>
  <si>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</si>
  <si>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</si>
  <si>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</si>
  <si>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</si>
  <si>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</si>
  <si>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</si>
  <si>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</si>
  <si>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</si>
  <si>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</si>
  <si>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</si>
  <si>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</si>
  <si>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</si>
  <si>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</si>
  <si>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</si>
  <si>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</si>
  <si>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</si>
  <si>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</si>
  <si>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</si>
  <si>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</si>
  <si>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</si>
  <si>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</si>
  <si>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</si>
  <si>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</si>
  <si>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</si>
  <si>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</si>
  <si>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</si>
  <si>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</si>
  <si>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</si>
  <si>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</si>
  <si>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</si>
  <si>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</si>
  <si>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</si>
  <si>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</si>
  <si>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</si>
  <si>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</si>
  <si>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</si>
  <si>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</si>
  <si>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</si>
  <si>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</si>
  <si>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</si>
  <si>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</si>
  <si>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</si>
  <si>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</si>
  <si>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</si>
  <si>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</si>
  <si>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</si>
  <si>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</si>
  <si>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</si>
  <si>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</si>
  <si>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</si>
  <si>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</si>
  <si>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</si>
  <si>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</si>
  <si>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</si>
  <si>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</si>
  <si>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</si>
  <si>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</si>
  <si>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</si>
  <si>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</si>
  <si>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</si>
  <si>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</si>
  <si>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</si>
  <si>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</si>
  <si>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</si>
  <si>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</si>
  <si>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</si>
  <si>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</si>
  <si>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</si>
  <si>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</si>
  <si>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</si>
  <si>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</si>
  <si>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</si>
  <si>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</si>
  <si>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</si>
  <si>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</si>
  <si>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</si>
  <si>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</si>
  <si>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</si>
  <si>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</si>
  <si>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</si>
  <si>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</si>
  <si>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</si>
  <si>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</si>
  <si>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</si>
  <si>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</si>
  <si>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</si>
  <si>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</si>
  <si>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</si>
  <si>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</si>
  <si>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</si>
  <si>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</si>
  <si>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</si>
  <si>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</si>
  <si>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</si>
  <si>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</si>
  <si>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</si>
  <si>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</si>
  <si>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</si>
  <si>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</si>
  <si>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</si>
  <si>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</si>
  <si>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</si>
  <si>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</si>
  <si>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</si>
  <si>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</si>
  <si>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</si>
  <si>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</si>
  <si>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</si>
  <si>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</si>
  <si>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</si>
  <si>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</si>
  <si>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</si>
  <si>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</si>
  <si>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</si>
  <si>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</si>
  <si>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</si>
  <si>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</si>
  <si>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</si>
  <si>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</si>
  <si>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</si>
  <si>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</si>
  <si>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</si>
  <si>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</si>
  <si>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</si>
  <si>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</si>
  <si>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</si>
  <si>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</si>
  <si>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</si>
  <si>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</si>
  <si>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</si>
  <si>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</si>
  <si>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</si>
  <si>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</si>
  <si>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</si>
  <si>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</si>
  <si>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</si>
  <si>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</si>
  <si>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</si>
  <si>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</si>
  <si>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</si>
  <si>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</si>
  <si>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</si>
  <si>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</si>
  <si>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</si>
  <si>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</si>
  <si>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</si>
  <si>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</si>
  <si>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</si>
  <si>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</si>
  <si>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</si>
  <si>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</si>
  <si>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</si>
  <si>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</si>
  <si>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</si>
  <si>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</si>
  <si>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</si>
  <si>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</si>
  <si>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</si>
  <si>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</si>
  <si>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</si>
  <si>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</si>
  <si>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</si>
  <si>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</si>
  <si>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</si>
  <si>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</si>
  <si>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</si>
  <si>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</si>
  <si>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</si>
  <si>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</si>
  <si>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</si>
  <si>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</si>
  <si>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</si>
  <si>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</si>
  <si>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</si>
  <si>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</si>
  <si>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</si>
  <si>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</si>
  <si>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</si>
  <si>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</si>
  <si>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</si>
  <si>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</si>
  <si>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</si>
  <si>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</si>
  <si>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</si>
  <si>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</si>
  <si>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</si>
  <si>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</si>
  <si>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</si>
  <si>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</si>
  <si>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</si>
  <si>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</si>
  <si>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</si>
  <si>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</si>
  <si>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</si>
  <si>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</si>
  <si>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</si>
  <si>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</si>
  <si>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</si>
  <si>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</si>
  <si>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</si>
  <si>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</si>
  <si>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</si>
  <si>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</si>
  <si>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</si>
  <si>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</si>
  <si>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</si>
  <si>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</si>
  <si>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</si>
  <si>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</si>
  <si>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</si>
  <si>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</si>
  <si>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</si>
  <si>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</si>
  <si>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</si>
  <si>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</si>
  <si>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</si>
  <si>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</si>
  <si>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</si>
  <si>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</si>
  <si>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</si>
  <si>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</si>
  <si>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</si>
  <si>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</si>
  <si>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</si>
  <si>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</si>
  <si>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</si>
  <si>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</si>
  <si>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</si>
  <si>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</si>
  <si>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</si>
  <si>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</si>
  <si>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</si>
  <si>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</si>
  <si>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</si>
  <si>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</si>
  <si>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</si>
  <si>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</si>
  <si>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</si>
  <si>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</si>
  <si>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</si>
  <si>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</si>
  <si>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</si>
  <si>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</si>
  <si>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</si>
  <si>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</si>
  <si>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</si>
  <si>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</si>
  <si>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</si>
  <si>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</si>
  <si>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</si>
  <si>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</si>
  <si>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</si>
  <si>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</si>
  <si>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</si>
  <si>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</si>
  <si>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</si>
  <si>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</si>
  <si>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</si>
  <si>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</si>
  <si>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</si>
  <si>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</si>
  <si>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</si>
  <si>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</si>
  <si>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</si>
  <si>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</si>
  <si>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</si>
  <si>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</si>
  <si>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</si>
  <si>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</si>
  <si>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</si>
  <si>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</si>
  <si>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</si>
  <si>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</si>
  <si>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</si>
  <si>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</si>
  <si>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</si>
  <si>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</si>
  <si>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</si>
  <si>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</si>
  <si>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</si>
  <si>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</si>
  <si>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</si>
  <si>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</si>
  <si>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</si>
  <si>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</si>
  <si>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</si>
  <si>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</si>
  <si>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</si>
  <si>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</si>
  <si>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</si>
  <si>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</si>
  <si>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</si>
  <si>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</si>
  <si>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</si>
  <si>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</si>
  <si>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</si>
  <si>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</si>
  <si>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</si>
  <si>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</si>
  <si>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</si>
  <si>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</si>
  <si>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</si>
  <si>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</si>
  <si>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</si>
  <si>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</si>
  <si>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</si>
  <si>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</si>
  <si>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</si>
  <si>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</si>
  <si>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</si>
  <si>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</si>
  <si>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</si>
  <si>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</si>
  <si>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</si>
  <si>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</si>
  <si>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</si>
  <si>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</si>
  <si>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</si>
  <si>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</si>
  <si>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</si>
  <si>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</si>
  <si>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</si>
  <si>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</si>
  <si>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</si>
  <si>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</si>
  <si>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</si>
  <si>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</si>
  <si>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</si>
  <si>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</si>
  <si>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</si>
  <si>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</si>
  <si>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</si>
  <si>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</si>
  <si>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</si>
  <si>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</si>
  <si>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</si>
  <si>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</si>
  <si>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</si>
  <si>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</si>
  <si>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</si>
  <si>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</si>
  <si>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</si>
  <si>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</si>
  <si>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</si>
  <si>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</si>
  <si>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</si>
  <si>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</si>
  <si>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</si>
  <si>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</si>
  <si>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</si>
  <si>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</si>
  <si>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</si>
  <si>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</si>
  <si>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</si>
  <si>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</si>
  <si>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</si>
  <si>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</si>
  <si>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</si>
  <si>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</si>
  <si>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</si>
  <si>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</si>
  <si>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</si>
  <si>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</si>
  <si>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</si>
  <si>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</si>
  <si>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</si>
  <si>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</si>
  <si>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</si>
  <si>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</si>
  <si>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</si>
  <si>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</si>
  <si>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</si>
  <si>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</si>
  <si>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</si>
  <si>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</si>
  <si>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</si>
  <si>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</si>
  <si>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</si>
  <si>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</si>
  <si>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</si>
  <si>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</si>
  <si>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</si>
  <si>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</si>
  <si>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</si>
  <si>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</si>
  <si>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</si>
  <si>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</si>
  <si>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</si>
  <si>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</si>
  <si>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</si>
  <si>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</si>
  <si>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</si>
  <si>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</si>
  <si>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</si>
  <si>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</si>
  <si>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</si>
  <si>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</si>
  <si>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</si>
  <si>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</si>
  <si>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</si>
  <si>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</si>
  <si>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</si>
  <si>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</si>
  <si>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</si>
  <si>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</si>
  <si>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</si>
  <si>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</si>
  <si>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</si>
  <si>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</si>
  <si>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</si>
  <si>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</si>
  <si>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</si>
  <si>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</si>
  <si>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</si>
  <si>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</si>
  <si>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</si>
  <si>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</si>
  <si>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</si>
  <si>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</si>
  <si>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</si>
  <si>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</si>
  <si>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</si>
  <si>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</si>
  <si>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</si>
  <si>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</si>
  <si>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</si>
  <si>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</si>
  <si>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</si>
  <si>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</si>
  <si>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</si>
  <si>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</si>
  <si>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</si>
  <si>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</si>
  <si>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</si>
  <si>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</si>
  <si>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</si>
  <si>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</si>
  <si>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</si>
  <si>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</si>
  <si>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</si>
  <si>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</si>
  <si>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</si>
  <si>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</si>
  <si>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</si>
  <si>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</si>
  <si>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</si>
  <si>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</si>
  <si>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</si>
  <si>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</si>
  <si>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</si>
  <si>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</si>
  <si>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</si>
  <si>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</si>
  <si>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</si>
  <si>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</si>
  <si>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</si>
  <si>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</si>
  <si>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</si>
  <si>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</si>
  <si>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</si>
  <si>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</si>
  <si>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</si>
  <si>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</si>
  <si>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</si>
  <si>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</si>
  <si>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</si>
  <si>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</si>
  <si>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</si>
  <si>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</si>
  <si>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</si>
  <si>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</si>
  <si>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</si>
  <si>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</si>
  <si>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</si>
  <si>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</si>
  <si>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</si>
  <si>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</si>
  <si>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</si>
  <si>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</si>
  <si>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</si>
  <si>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</si>
  <si>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</si>
  <si>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</si>
  <si>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</si>
  <si>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</si>
  <si>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</si>
  <si>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</si>
  <si>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</si>
  <si>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</si>
  <si>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</si>
  <si>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</si>
  <si>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</si>
  <si>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</si>
  <si>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</si>
  <si>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</si>
  <si>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</si>
  <si>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</si>
  <si>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</si>
  <si>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</si>
  <si>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</si>
  <si>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</si>
  <si>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</si>
  <si>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</si>
  <si>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</si>
  <si>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</si>
  <si>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</si>
  <si>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</si>
  <si>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</si>
  <si>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</si>
  <si>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</si>
  <si>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</si>
  <si>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</si>
  <si>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</si>
  <si>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</si>
  <si>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</si>
  <si>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</si>
  <si>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</si>
  <si>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</si>
  <si>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</si>
  <si>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</si>
  <si>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</si>
  <si>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</si>
  <si>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</si>
  <si>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</si>
  <si>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</si>
  <si>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</si>
  <si>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</si>
  <si>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</si>
  <si>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</si>
  <si>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</si>
  <si>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</si>
  <si>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</si>
  <si>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</si>
  <si>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</si>
  <si>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</si>
  <si>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</si>
  <si>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</si>
  <si>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</si>
  <si>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</si>
  <si>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</si>
  <si>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</si>
  <si>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</si>
  <si>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</si>
  <si>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</si>
  <si>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</si>
  <si>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</si>
  <si>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</si>
  <si>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</si>
  <si>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</si>
  <si>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</si>
  <si>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</si>
  <si>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</si>
  <si>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</si>
  <si>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</si>
  <si>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</si>
  <si>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</si>
  <si>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</si>
  <si>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</si>
  <si>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</si>
  <si>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</si>
  <si>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</si>
  <si>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</si>
  <si>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</si>
  <si>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</si>
  <si>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</si>
  <si>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</si>
  <si>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</si>
  <si>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</si>
  <si>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</si>
  <si>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</si>
  <si>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</si>
  <si>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</si>
  <si>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</si>
  <si>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</si>
  <si>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</si>
  <si>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</si>
  <si>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</si>
  <si>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</si>
  <si>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</si>
  <si>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</si>
  <si>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</si>
  <si>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</si>
  <si>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</si>
  <si>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</si>
  <si>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</si>
  <si>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</si>
  <si>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</si>
  <si>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</si>
  <si>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</si>
  <si>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</si>
  <si>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</si>
  <si>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</si>
  <si>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</si>
  <si>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</si>
  <si>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</si>
  <si>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</si>
  <si>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</si>
  <si>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</si>
  <si>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</si>
  <si>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</si>
  <si>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</si>
  <si>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</si>
  <si>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</si>
  <si>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</si>
  <si>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</si>
  <si>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</si>
  <si>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</si>
  <si>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</si>
  <si>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</si>
  <si>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</si>
  <si>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</si>
  <si>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</si>
  <si>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</si>
  <si>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</si>
  <si>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</si>
  <si>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</si>
  <si>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</si>
  <si>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</si>
  <si>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</si>
  <si>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</si>
  <si>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</si>
  <si>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</si>
  <si>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</si>
  <si>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</si>
  <si>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</si>
  <si>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</si>
  <si>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</si>
  <si>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</si>
  <si>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</si>
  <si>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</si>
  <si>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</si>
  <si>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</si>
  <si>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</si>
  <si>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</si>
  <si>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</si>
  <si>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</si>
  <si>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</si>
  <si>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</si>
  <si>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</si>
  <si>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</si>
  <si>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</si>
  <si>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</si>
  <si>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</si>
  <si>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</si>
  <si>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</si>
  <si>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</si>
  <si>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</si>
  <si>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</si>
  <si>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</si>
  <si>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</si>
  <si>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</si>
  <si>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</si>
  <si>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</si>
  <si>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</si>
  <si>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</si>
  <si>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</si>
  <si>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</si>
  <si>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</si>
  <si>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</si>
  <si>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</si>
  <si>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</si>
  <si>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</si>
  <si>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</si>
  <si>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</si>
  <si>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</si>
  <si>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</si>
  <si>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</si>
  <si>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</si>
  <si>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</si>
  <si>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</si>
  <si>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</si>
  <si>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</si>
  <si>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</si>
  <si>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</si>
  <si>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</si>
  <si>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</si>
  <si>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</si>
  <si>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</si>
  <si>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</si>
  <si>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</si>
  <si>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</si>
  <si>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</si>
  <si>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</si>
  <si>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</si>
  <si>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</si>
  <si>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</si>
  <si>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</si>
  <si>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</si>
  <si>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</si>
  <si>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</si>
  <si>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</si>
  <si>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</si>
  <si>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</si>
  <si>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</si>
  <si>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</si>
  <si>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</si>
  <si>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</si>
  <si>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</si>
  <si>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</si>
  <si>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</si>
  <si>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</si>
  <si>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</si>
  <si>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</si>
  <si>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</si>
  <si>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</si>
  <si>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</si>
  <si>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</si>
  <si>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</si>
  <si>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</si>
  <si>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</si>
  <si>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</si>
  <si>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</si>
  <si>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</si>
  <si>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</si>
  <si>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</si>
  <si>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</si>
  <si>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</si>
  <si>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</si>
  <si>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</si>
  <si>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</si>
  <si>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</si>
  <si>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</si>
  <si>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</si>
  <si>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</si>
  <si>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</si>
  <si>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</si>
  <si>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</si>
  <si>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</si>
  <si>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</si>
  <si>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</si>
  <si>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</si>
  <si>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</si>
  <si>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</si>
  <si>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</si>
  <si>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</si>
  <si>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</si>
  <si>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</si>
  <si>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</si>
  <si>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</si>
  <si>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</si>
  <si>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</si>
  <si>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</si>
  <si>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</si>
  <si>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</si>
  <si>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</si>
  <si>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</si>
  <si>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</si>
  <si>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</si>
  <si>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</si>
  <si>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</si>
  <si>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</si>
  <si>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</si>
  <si>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</si>
  <si>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</si>
  <si>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</si>
  <si>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</si>
  <si>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</si>
  <si>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</si>
  <si>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</si>
  <si>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</si>
  <si>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</si>
  <si>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</si>
  <si>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</si>
  <si>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</si>
  <si>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</si>
  <si>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</si>
  <si>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</si>
  <si>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</si>
  <si>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</si>
  <si>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</si>
  <si>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</si>
  <si>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</si>
  <si>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</si>
  <si>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</si>
  <si>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</si>
  <si>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</si>
  <si>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</si>
  <si>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</si>
  <si>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</si>
  <si>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</si>
  <si>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</si>
  <si>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</si>
  <si>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</si>
  <si>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</si>
  <si>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</si>
  <si>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</si>
  <si>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</si>
  <si>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</si>
  <si>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</si>
  <si>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</si>
  <si>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</si>
  <si>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</si>
  <si>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</si>
  <si>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</si>
  <si>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</si>
  <si>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</si>
  <si>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</si>
  <si>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</si>
  <si>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</si>
  <si>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</si>
  <si>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</si>
  <si>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</si>
  <si>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</si>
  <si>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</si>
  <si>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</si>
  <si>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</si>
  <si>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</si>
  <si>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</si>
  <si>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</si>
  <si>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</si>
  <si>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</si>
  <si>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</si>
  <si>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</si>
  <si>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</si>
  <si>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</si>
  <si>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</si>
  <si>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</si>
  <si>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</si>
  <si>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</si>
  <si>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</si>
  <si>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</si>
  <si>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</si>
  <si>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</si>
  <si>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</si>
  <si>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</si>
  <si>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</si>
  <si>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</si>
  <si>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</si>
  <si>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</si>
  <si>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</si>
  <si>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</si>
  <si>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</si>
  <si>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</si>
  <si>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</si>
  <si>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</si>
  <si>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</si>
  <si>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</si>
  <si>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</si>
  <si>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</si>
  <si>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</si>
  <si>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</si>
  <si>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</si>
  <si>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</si>
  <si>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</si>
  <si>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</si>
  <si>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</si>
  <si>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</si>
  <si>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</si>
  <si>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</si>
  <si>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</si>
  <si>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</si>
  <si>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</si>
  <si>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</si>
  <si>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</si>
  <si>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</si>
  <si>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</si>
  <si>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</si>
  <si>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</si>
  <si>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</si>
  <si>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</si>
  <si>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</si>
  <si>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</si>
  <si>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</si>
  <si>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</si>
  <si>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</si>
  <si>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</si>
  <si>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</si>
  <si>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</si>
  <si>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</si>
  <si>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</si>
  <si>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</si>
  <si>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</si>
  <si>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</si>
  <si>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</si>
  <si>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</si>
  <si>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</si>
  <si>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</si>
  <si>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</si>
  <si>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</si>
  <si>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</si>
  <si>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</si>
  <si>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</si>
  <si>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</si>
  <si>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</si>
  <si>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</si>
  <si>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</si>
  <si>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</si>
  <si>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</si>
  <si>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</si>
  <si>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</si>
  <si>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</si>
  <si>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</si>
  <si>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</si>
  <si>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</si>
  <si>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</si>
  <si>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</si>
  <si>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</si>
  <si>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</si>
  <si>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</si>
  <si>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</si>
  <si>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</si>
  <si>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</si>
  <si>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</si>
  <si>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</si>
  <si>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</si>
  <si>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</si>
  <si>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</si>
  <si>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</si>
  <si>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</si>
  <si>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</si>
  <si>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</si>
  <si>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</si>
  <si>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</si>
  <si>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</si>
  <si>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</si>
  <si>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</si>
  <si>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</si>
  <si>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</si>
  <si>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</si>
  <si>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</si>
  <si>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</si>
  <si>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</si>
  <si>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</si>
  <si>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</si>
  <si>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</si>
  <si>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</si>
  <si>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</si>
  <si>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</si>
  <si>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</si>
  <si>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</si>
  <si>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</si>
  <si>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</si>
  <si>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</si>
  <si>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</si>
  <si>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</si>
  <si>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</si>
  <si>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</si>
  <si>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</si>
  <si>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</si>
  <si>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</si>
  <si>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</si>
  <si>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</si>
  <si>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</si>
  <si>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</si>
  <si>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</si>
  <si>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</si>
  <si>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</si>
  <si>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</si>
  <si>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</si>
  <si>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</si>
  <si>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</si>
  <si>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</si>
  <si>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</si>
  <si>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</si>
  <si>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</si>
  <si>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</si>
  <si>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</si>
  <si>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</si>
  <si>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</si>
  <si>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</si>
  <si>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</si>
  <si>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</si>
  <si>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</si>
  <si>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</si>
  <si>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</si>
  <si>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</si>
  <si>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</si>
  <si>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</si>
  <si>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</si>
  <si>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</si>
  <si>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</si>
  <si>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</si>
  <si>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</si>
  <si>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</si>
  <si>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</si>
  <si>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</si>
  <si>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</si>
  <si>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</si>
  <si>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</si>
  <si>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</si>
  <si>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</si>
  <si>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</si>
  <si>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</si>
  <si>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</si>
  <si>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</si>
  <si>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</si>
  <si>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</si>
  <si>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</si>
  <si>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</si>
  <si>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</si>
  <si>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</si>
  <si>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</si>
  <si>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</si>
  <si>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</si>
  <si>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</si>
  <si>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</si>
  <si>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</si>
  <si>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</si>
  <si>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</si>
  <si>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</si>
  <si>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</si>
  <si>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</si>
  <si>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</si>
  <si>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</si>
  <si>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</si>
  <si>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</si>
  <si>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</si>
  <si>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</si>
  <si>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</si>
  <si>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</si>
  <si>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</si>
  <si>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</si>
  <si>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</si>
  <si>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</si>
  <si>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</si>
  <si>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</si>
  <si>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</si>
  <si>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</si>
  <si>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</si>
  <si>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</si>
  <si>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</si>
  <si>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</si>
  <si>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</si>
  <si>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</si>
  <si>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</si>
  <si>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</si>
  <si>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</si>
  <si>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</si>
  <si>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</si>
  <si>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</si>
  <si>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</si>
  <si>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</si>
  <si>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</si>
  <si>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</si>
  <si>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</si>
  <si>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</si>
  <si>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</si>
  <si>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</si>
  <si>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</si>
  <si>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</si>
  <si>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</si>
  <si>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</si>
  <si>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</si>
  <si>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</si>
  <si>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</si>
  <si>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</si>
  <si>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</si>
  <si>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</si>
  <si>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</si>
  <si>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</si>
  <si>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</si>
  <si>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</si>
  <si>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</si>
  <si>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</si>
  <si>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</si>
  <si>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</si>
  <si>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</si>
  <si>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</si>
  <si>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</si>
  <si>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</si>
  <si>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</si>
  <si>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</si>
  <si>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</si>
  <si>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</si>
  <si>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</si>
  <si>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</si>
  <si>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</si>
  <si>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</si>
  <si>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</si>
  <si>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</si>
  <si>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</si>
  <si>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</si>
  <si>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</si>
  <si>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</si>
  <si>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</si>
  <si>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</si>
  <si>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</si>
  <si>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</si>
  <si>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</si>
  <si>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</si>
  <si>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</si>
  <si>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</si>
  <si>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</si>
  <si>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</si>
  <si>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</si>
  <si>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</si>
  <si>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</si>
  <si>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</si>
  <si>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</si>
  <si>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</si>
  <si>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</si>
  <si>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</si>
  <si>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</si>
  <si>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</si>
  <si>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</si>
  <si>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</si>
  <si>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</si>
  <si>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</si>
  <si>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</si>
  <si>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</si>
  <si>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</si>
  <si>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</si>
  <si>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</si>
  <si>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</si>
  <si>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</si>
  <si>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</si>
  <si>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</si>
  <si>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</si>
  <si>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</si>
  <si>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</si>
  <si>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</si>
  <si>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</si>
  <si>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</si>
  <si>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</si>
  <si>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</si>
  <si>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</si>
  <si>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</si>
  <si>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</si>
  <si>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</si>
  <si>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</si>
  <si>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</si>
  <si>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</si>
  <si>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</si>
  <si>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</si>
  <si>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</si>
  <si>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</si>
  <si>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</si>
  <si>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</si>
  <si>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</si>
  <si>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</si>
  <si>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</si>
  <si>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</si>
  <si>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</si>
  <si>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</si>
  <si>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</si>
  <si>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</si>
  <si>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</si>
  <si>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</si>
  <si>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</si>
  <si>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</si>
  <si>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</si>
  <si>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</si>
  <si>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</si>
  <si>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</si>
  <si>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</si>
  <si>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</si>
  <si>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</si>
  <si>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</si>
  <si>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</si>
  <si>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</si>
  <si>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</si>
  <si>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</si>
  <si>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</si>
  <si>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</si>
  <si>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</si>
  <si>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</si>
  <si>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</si>
  <si>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</si>
  <si>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</si>
  <si>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</si>
  <si>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</si>
  <si>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</si>
  <si>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</si>
  <si>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</si>
  <si>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</si>
  <si>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</si>
  <si>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</si>
  <si>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</si>
  <si>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</si>
  <si>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</si>
  <si>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</si>
  <si>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</si>
  <si>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</si>
  <si>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</si>
  <si>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</si>
  <si>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</si>
  <si>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</si>
  <si>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</si>
  <si>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</si>
  <si>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</si>
  <si>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</si>
  <si>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</si>
  <si>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</si>
  <si>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</si>
  <si>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</si>
  <si>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</si>
  <si>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</si>
  <si>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</si>
  <si>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</si>
  <si>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</si>
  <si>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</si>
  <si>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</si>
  <si>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</si>
  <si>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</si>
  <si>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</si>
  <si>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</si>
  <si>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</si>
  <si>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</si>
  <si>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</si>
  <si>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</si>
  <si>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</si>
  <si>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</si>
  <si>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</si>
  <si>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</si>
  <si>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</si>
  <si>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</si>
  <si>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</si>
  <si>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</si>
  <si>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</si>
  <si>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</si>
  <si>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</si>
  <si>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</si>
  <si>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</si>
  <si>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</si>
  <si>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</si>
  <si>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</si>
  <si>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</si>
  <si>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</si>
  <si>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</si>
  <si>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</si>
  <si>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</si>
  <si>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</si>
  <si>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</si>
  <si>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</si>
  <si>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</si>
  <si>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</si>
  <si>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</si>
  <si>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</si>
  <si>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</si>
  <si>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</si>
  <si>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</si>
  <si>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</si>
  <si>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</si>
  <si>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</si>
  <si>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</si>
  <si>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</si>
  <si>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</si>
  <si>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</si>
  <si>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</si>
  <si>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</si>
  <si>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</si>
  <si>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</si>
  <si>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</si>
  <si>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</si>
  <si>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</si>
  <si>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</si>
  <si>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</si>
  <si>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</si>
  <si>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</si>
  <si>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</si>
  <si>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</si>
  <si>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</si>
  <si>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</si>
  <si>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</si>
  <si>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</si>
  <si>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</si>
  <si>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</si>
  <si>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</si>
  <si>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</si>
  <si>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</si>
  <si>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</si>
  <si>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</si>
  <si>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</si>
  <si>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</si>
  <si>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</si>
  <si>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</si>
  <si>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</si>
  <si>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</si>
  <si>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</si>
  <si>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</si>
  <si>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</si>
  <si>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</si>
  <si>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</si>
  <si>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</si>
  <si>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</si>
  <si>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</si>
  <si>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</si>
  <si>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</si>
  <si>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</si>
  <si>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</si>
  <si>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</si>
  <si>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</si>
  <si>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</si>
  <si>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</si>
  <si>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</si>
  <si>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</si>
  <si>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</si>
  <si>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</si>
  <si>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</si>
  <si>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</si>
  <si>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</si>
  <si>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</si>
  <si>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</si>
  <si>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</si>
  <si>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</si>
  <si>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</si>
  <si>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</si>
  <si>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</si>
  <si>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</si>
  <si>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</si>
  <si>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</si>
  <si>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</si>
  <si>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</si>
  <si>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</si>
  <si>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</si>
  <si>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</si>
  <si>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</si>
  <si>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</si>
  <si>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</si>
  <si>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</si>
  <si>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</si>
  <si>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</si>
  <si>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</si>
  <si>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</si>
  <si>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</si>
  <si>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</si>
  <si>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</si>
  <si>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</si>
  <si>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</si>
  <si>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</si>
  <si>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</si>
  <si>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</si>
  <si>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</si>
  <si>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</si>
  <si>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</si>
  <si>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</si>
  <si>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</si>
  <si>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</si>
  <si>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</si>
  <si>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</si>
  <si>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</si>
  <si>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</si>
  <si>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</si>
  <si>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</si>
  <si>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</si>
  <si>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</si>
  <si>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</si>
  <si>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</si>
  <si>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</si>
  <si>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</si>
  <si>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</si>
  <si>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</si>
  <si>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</si>
  <si>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</si>
  <si>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</si>
  <si>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</si>
  <si>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</si>
  <si>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</si>
  <si>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</si>
  <si>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</si>
  <si>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</si>
  <si>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</si>
  <si>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</si>
  <si>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</si>
  <si>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</si>
  <si>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</si>
  <si>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</si>
  <si>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</si>
  <si>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</si>
  <si>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</si>
  <si>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</si>
  <si>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</si>
  <si>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</si>
  <si>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</si>
  <si>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</si>
  <si>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</si>
  <si>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</si>
  <si>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</si>
  <si>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</si>
  <si>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</si>
  <si>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</si>
  <si>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</si>
  <si>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</si>
  <si>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</si>
  <si>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</si>
  <si>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</si>
  <si>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</si>
  <si>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</si>
  <si>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</si>
  <si>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</si>
  <si>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</si>
  <si>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</si>
  <si>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</si>
  <si>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</si>
  <si>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</si>
  <si>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</si>
  <si>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</si>
  <si>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</si>
  <si>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</si>
  <si>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</si>
  <si>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</si>
  <si>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</si>
  <si>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</si>
  <si>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</si>
  <si>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</si>
  <si>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</si>
  <si>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</si>
  <si>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</si>
  <si>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</si>
  <si>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</si>
  <si>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</si>
  <si>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</si>
  <si>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</si>
  <si>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</si>
  <si>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</si>
  <si>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</si>
  <si>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</si>
  <si>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</si>
  <si>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</si>
  <si>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</si>
  <si>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</si>
  <si>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</si>
  <si>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</si>
  <si>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</si>
  <si>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</si>
  <si>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</si>
  <si>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</si>
  <si>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</si>
  <si>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</si>
  <si>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</si>
  <si>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</si>
  <si>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</si>
  <si>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</si>
  <si>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</si>
  <si>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</si>
  <si>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</si>
  <si>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</si>
  <si>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</si>
  <si>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</si>
  <si>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</si>
  <si>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</si>
  <si>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</si>
  <si>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</si>
  <si>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</si>
  <si>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</si>
  <si>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</si>
  <si>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</si>
  <si>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</si>
  <si>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</si>
  <si>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</si>
  <si>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</si>
  <si>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</si>
  <si>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</si>
  <si>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</si>
  <si>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</si>
  <si>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</si>
  <si>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</si>
  <si>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</si>
  <si>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</si>
  <si>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</si>
  <si>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</si>
  <si>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</si>
  <si>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</si>
  <si>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</si>
  <si>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</si>
  <si>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</si>
  <si>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</si>
  <si>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</si>
  <si>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</si>
  <si>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</si>
  <si>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</si>
  <si>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</si>
  <si>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</si>
  <si>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</si>
  <si>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</si>
  <si>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</si>
  <si>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</si>
  <si>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</si>
  <si>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</si>
  <si>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</si>
  <si>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</si>
  <si>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</si>
  <si>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</si>
  <si>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</si>
  <si>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</si>
  <si>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</si>
  <si>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</si>
  <si>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</si>
  <si>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</si>
  <si>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</si>
  <si>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</si>
  <si>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</si>
  <si>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</si>
  <si>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</si>
  <si>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</si>
  <si>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</si>
  <si>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</si>
  <si>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</si>
  <si>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</si>
  <si>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</si>
  <si>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</si>
  <si>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</si>
  <si>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</si>
  <si>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</si>
  <si>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</si>
  <si>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</si>
  <si>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</si>
  <si>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</si>
  <si>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</si>
  <si>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</si>
  <si>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</si>
  <si>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</si>
  <si>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</si>
  <si>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</si>
  <si>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</si>
  <si>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</si>
  <si>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</si>
  <si>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</si>
  <si>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</si>
  <si>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</si>
  <si>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</si>
  <si>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</si>
  <si>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</si>
  <si>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</si>
  <si>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</si>
  <si>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</si>
  <si>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</si>
  <si>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</si>
  <si>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</si>
  <si>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</si>
  <si>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</si>
  <si>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</si>
  <si>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</si>
  <si>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</si>
  <si>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</si>
  <si>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</si>
  <si>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</si>
  <si>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</si>
  <si>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</si>
  <si>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</si>
  <si>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</si>
  <si>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</si>
  <si>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</si>
  <si>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</si>
  <si>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</si>
  <si>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</si>
  <si>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</si>
  <si>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</si>
  <si>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</si>
  <si>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</si>
  <si>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</si>
  <si>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</si>
  <si>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</si>
  <si>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</si>
  <si>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</si>
  <si>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</si>
  <si>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</si>
  <si>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</si>
  <si>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</si>
  <si>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</si>
  <si>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</si>
  <si>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</si>
  <si>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</si>
  <si>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</si>
  <si>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</si>
  <si>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</si>
  <si>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</si>
  <si>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</si>
  <si>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</si>
  <si>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</si>
  <si>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</si>
  <si>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</si>
  <si>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</si>
  <si>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</si>
  <si>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</si>
  <si>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</si>
  <si>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</si>
  <si>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</si>
  <si>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</si>
  <si>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</si>
  <si>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</si>
  <si>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</si>
  <si>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</si>
  <si>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</si>
  <si>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</si>
  <si>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</si>
  <si>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</si>
  <si>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</si>
  <si>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</si>
  <si>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</si>
  <si>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</si>
  <si>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</si>
  <si>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</si>
  <si>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</si>
  <si>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</si>
  <si>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</si>
  <si>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</si>
  <si>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</si>
  <si>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</si>
  <si>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</si>
  <si>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</si>
  <si>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</si>
  <si>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</si>
  <si>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</si>
  <si>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</si>
  <si>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</si>
  <si>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</si>
  <si>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</si>
  <si>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</si>
  <si>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</si>
  <si>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</si>
  <si>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</si>
  <si>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</si>
  <si>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</si>
  <si>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</si>
  <si>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</si>
  <si>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</si>
  <si>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</si>
  <si>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</si>
  <si>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</si>
  <si>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</si>
  <si>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</si>
  <si>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</si>
  <si>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</si>
  <si>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</si>
  <si>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</si>
  <si>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</si>
  <si>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</si>
  <si>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</si>
  <si>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</si>
  <si>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</si>
  <si>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</si>
  <si>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</si>
  <si>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</si>
  <si>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</si>
  <si>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</si>
  <si>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</si>
  <si>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</si>
  <si>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</si>
  <si>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</si>
  <si>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</si>
  <si>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</si>
  <si>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</si>
  <si>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</si>
  <si>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</si>
  <si>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</si>
  <si>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</si>
  <si>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</si>
  <si>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</si>
  <si>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</si>
  <si>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</si>
  <si>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</si>
  <si>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</si>
  <si>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</si>
  <si>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</si>
  <si>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</si>
  <si>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</si>
  <si>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</si>
  <si>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</si>
  <si>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</si>
  <si>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</si>
  <si>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</si>
  <si>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</si>
  <si>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</si>
  <si>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</si>
  <si>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</si>
  <si>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</si>
  <si>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</si>
  <si>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</si>
  <si>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</si>
  <si>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</si>
  <si>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</si>
  <si>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</si>
  <si>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</si>
  <si>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</si>
  <si>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</si>
  <si>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</si>
  <si>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</si>
  <si>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</si>
  <si>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</si>
  <si>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</si>
  <si>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</si>
  <si>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</si>
  <si>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</si>
  <si>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</si>
  <si>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</si>
  <si>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</si>
  <si>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</si>
  <si>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</si>
  <si>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</si>
  <si>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</si>
  <si>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</si>
  <si>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</si>
  <si>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</si>
  <si>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</si>
  <si>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</si>
  <si>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</si>
  <si>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</si>
  <si>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</si>
  <si>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</si>
  <si>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</si>
  <si>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</si>
  <si>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</si>
  <si>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</si>
  <si>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</si>
  <si>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</si>
  <si>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</si>
  <si>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</si>
  <si>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</si>
  <si>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</si>
  <si>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</si>
  <si>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</si>
  <si>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</si>
  <si>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</si>
  <si>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</si>
  <si>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</si>
  <si>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</si>
  <si>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</si>
  <si>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</si>
  <si>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</si>
  <si>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</si>
  <si>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</si>
  <si>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</si>
  <si>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</si>
  <si>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</si>
  <si>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</si>
  <si>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</si>
  <si>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</si>
  <si>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</si>
  <si>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</si>
  <si>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</si>
  <si>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</si>
  <si>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</si>
  <si>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</si>
  <si>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</si>
  <si>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</si>
  <si>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</si>
  <si>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</si>
  <si>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</si>
  <si>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</si>
  <si>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</si>
  <si>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</si>
  <si>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</si>
  <si>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</si>
  <si>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</si>
  <si>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</si>
  <si>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</si>
  <si>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</si>
  <si>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</si>
  <si>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</si>
  <si>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</si>
  <si>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</si>
  <si>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</si>
  <si>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</si>
  <si>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</si>
  <si>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</si>
  <si>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</si>
  <si>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</si>
  <si>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</si>
  <si>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</si>
  <si>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</si>
  <si>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</si>
  <si>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</si>
  <si>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</si>
  <si>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</si>
  <si>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</si>
  <si>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</si>
  <si>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</si>
  <si>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</si>
  <si>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</si>
  <si>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</si>
  <si>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</si>
  <si>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</si>
  <si>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</si>
  <si>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</si>
  <si>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</si>
  <si>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</si>
  <si>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</si>
  <si>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</si>
  <si>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</si>
  <si>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</si>
  <si>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</si>
  <si>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</si>
  <si>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</si>
  <si>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</si>
  <si>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</si>
  <si>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</si>
  <si>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</si>
  <si>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</si>
  <si>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</si>
  <si>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</si>
  <si>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</si>
  <si>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</si>
  <si>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</si>
  <si>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</si>
  <si>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</si>
  <si>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</si>
  <si>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</si>
  <si>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</si>
  <si>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</si>
  <si>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</si>
  <si>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</si>
  <si>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</si>
  <si>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</si>
  <si>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</si>
  <si>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</si>
  <si>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</si>
  <si>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</si>
  <si>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</si>
  <si>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</si>
  <si>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</si>
  <si>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</si>
  <si>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</si>
  <si>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</si>
  <si>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</si>
  <si>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</si>
  <si>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</si>
  <si>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</si>
  <si>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</si>
  <si>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</si>
  <si>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</si>
  <si>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</si>
  <si>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</si>
  <si>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</si>
  <si>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</si>
  <si>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</si>
  <si>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</si>
  <si>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</si>
  <si>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</si>
  <si>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</si>
  <si>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</si>
  <si>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</si>
  <si>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</si>
  <si>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</si>
  <si>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</si>
  <si>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</si>
  <si>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</si>
  <si>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</si>
  <si>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</si>
  <si>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</si>
  <si>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</si>
  <si>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</si>
  <si>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</si>
  <si>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</si>
  <si>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</si>
  <si>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</si>
  <si>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</si>
  <si>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</si>
  <si>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</si>
  <si>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</si>
  <si>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</si>
  <si>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</si>
  <si>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</si>
  <si>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</si>
  <si>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</si>
  <si>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</si>
  <si>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</si>
  <si>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</si>
  <si>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</si>
  <si>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</si>
  <si>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</si>
  <si>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</si>
  <si>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</si>
  <si>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</si>
  <si>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</si>
  <si>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</si>
  <si>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</si>
  <si>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</si>
  <si>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</si>
  <si>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</si>
  <si>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</si>
  <si>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</si>
  <si>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</si>
  <si>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</si>
  <si>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</si>
  <si>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</si>
  <si>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</si>
  <si>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</si>
  <si>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</si>
  <si>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</si>
  <si>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</si>
  <si>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</si>
  <si>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</si>
  <si>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</si>
  <si>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</si>
  <si>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</si>
  <si>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</si>
  <si>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</si>
  <si>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</si>
  <si>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</si>
  <si>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</si>
  <si>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</si>
  <si>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</si>
  <si>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</si>
  <si>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</si>
  <si>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</si>
  <si>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</si>
  <si>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</si>
  <si>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</si>
  <si>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</si>
  <si>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</si>
  <si>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</si>
  <si>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</si>
  <si>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</si>
  <si>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</si>
  <si>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</si>
  <si>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</si>
  <si>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</si>
  <si>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</si>
  <si>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</si>
  <si>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</si>
  <si>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</si>
  <si>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</si>
  <si>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</si>
  <si>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</si>
  <si>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</si>
  <si>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</si>
  <si>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</si>
  <si>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</si>
  <si>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</si>
  <si>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</si>
  <si>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</si>
  <si>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</si>
  <si>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</si>
  <si>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</si>
  <si>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</si>
  <si>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</si>
  <si>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</si>
  <si>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</si>
  <si>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</si>
  <si>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</si>
  <si>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</si>
  <si>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</si>
  <si>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</si>
  <si>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</si>
  <si>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</si>
  <si>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</si>
  <si>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</si>
  <si>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</si>
  <si>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</si>
  <si>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</si>
  <si>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</si>
  <si>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</si>
  <si>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</si>
  <si>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</si>
  <si>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</si>
  <si>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</si>
  <si>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</si>
  <si>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</si>
  <si>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</si>
  <si>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</si>
  <si>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</si>
  <si>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</si>
  <si>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</si>
  <si>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</si>
  <si>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</si>
  <si>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</si>
  <si>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</si>
  <si>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</si>
  <si>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</si>
  <si>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</si>
  <si>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</si>
  <si>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</si>
  <si>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</si>
  <si>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</si>
  <si>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</si>
  <si>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</si>
  <si>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</si>
  <si>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</si>
  <si>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</si>
  <si>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</si>
  <si>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</si>
  <si>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</si>
  <si>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</si>
  <si>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</si>
  <si>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</si>
  <si>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</si>
  <si>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</si>
  <si>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</si>
  <si>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</si>
  <si>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</si>
  <si>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</si>
  <si>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</si>
  <si>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</si>
  <si>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</si>
  <si>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</si>
  <si>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</si>
  <si>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</si>
  <si>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</si>
  <si>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</si>
  <si>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</si>
  <si>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</si>
  <si>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</si>
  <si>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</si>
  <si>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</si>
  <si>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</si>
  <si>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</si>
  <si>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</si>
  <si>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</si>
  <si>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</si>
  <si>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</si>
  <si>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</si>
  <si>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</si>
  <si>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</si>
  <si>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</si>
  <si>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</si>
  <si>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</si>
  <si>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</si>
  <si>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</si>
  <si>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</si>
  <si>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</si>
  <si>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</si>
  <si>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</si>
  <si>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</si>
  <si>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</si>
  <si>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</si>
  <si>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</si>
  <si>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</si>
  <si>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</si>
  <si>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</si>
  <si>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</si>
  <si>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</si>
  <si>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</si>
  <si>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</si>
  <si>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</si>
  <si>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</si>
  <si>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</si>
  <si>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</si>
  <si>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</si>
  <si>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</si>
  <si>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</si>
  <si>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</si>
  <si>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</si>
  <si>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</si>
  <si>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</si>
  <si>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</si>
  <si>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</si>
  <si>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</si>
  <si>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</si>
  <si>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</si>
  <si>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</si>
  <si>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</si>
  <si>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</si>
  <si>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</si>
  <si>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</si>
  <si>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</si>
  <si>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</si>
  <si>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</si>
  <si>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</si>
  <si>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</si>
  <si>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</si>
  <si>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</si>
  <si>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</si>
  <si>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</si>
  <si>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</si>
  <si>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</si>
  <si>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</si>
  <si>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</si>
  <si>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</si>
  <si>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</si>
  <si>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</si>
  <si>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</si>
  <si>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</si>
  <si>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</si>
  <si>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</si>
  <si>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</si>
  <si>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</si>
  <si>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</si>
  <si>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</si>
  <si>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</si>
  <si>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</si>
  <si>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</si>
  <si>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</si>
  <si>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</si>
  <si>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</si>
  <si>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</si>
  <si>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</si>
  <si>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</si>
  <si>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</si>
  <si>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</si>
  <si>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</si>
  <si>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</si>
  <si>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</si>
  <si>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</si>
  <si>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</si>
  <si>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</si>
  <si>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</si>
  <si>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</si>
  <si>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</si>
  <si>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</si>
  <si>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</si>
  <si>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</si>
  <si>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</si>
  <si>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</si>
  <si>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</si>
  <si>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</si>
  <si>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</si>
  <si>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</si>
  <si>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</si>
  <si>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</si>
  <si>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</si>
  <si>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</si>
  <si>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</si>
  <si>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</si>
  <si>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</si>
  <si>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</si>
  <si>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</si>
  <si>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</si>
  <si>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</si>
  <si>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</si>
  <si>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</si>
  <si>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</si>
  <si>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</si>
  <si>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</si>
  <si>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</si>
  <si>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</si>
  <si>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</si>
  <si>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</si>
  <si>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</si>
  <si>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</si>
  <si>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</si>
  <si>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</si>
  <si>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</si>
  <si>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</si>
  <si>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</si>
  <si>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</si>
  <si>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</si>
  <si>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</si>
  <si>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</si>
  <si>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</si>
  <si>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</si>
  <si>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</si>
  <si>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</si>
  <si>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</si>
  <si>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</si>
  <si>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</si>
  <si>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</si>
  <si>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</si>
  <si>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</si>
  <si>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</si>
  <si>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</si>
  <si>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</si>
  <si>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</si>
  <si>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</si>
  <si>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</si>
  <si>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</si>
  <si>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</si>
  <si>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</si>
  <si>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</si>
  <si>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</si>
  <si>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</si>
  <si>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</si>
  <si>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</si>
  <si>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</si>
  <si>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</si>
  <si>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</si>
  <si>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</si>
  <si>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</si>
  <si>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</si>
  <si>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</si>
  <si>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</si>
  <si>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</si>
  <si>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</si>
  <si>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</si>
  <si>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</si>
  <si>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</si>
  <si>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</si>
  <si>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</si>
  <si>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</si>
  <si>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</si>
  <si>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</si>
  <si>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</si>
  <si>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</si>
  <si>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</si>
  <si>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</si>
  <si>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</si>
  <si>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</si>
  <si>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</si>
  <si>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</si>
  <si>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</si>
  <si>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</si>
  <si>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</si>
  <si>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</si>
  <si>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</si>
  <si>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</si>
  <si>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</si>
  <si>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</si>
  <si>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</si>
  <si>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</si>
  <si>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</si>
  <si>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</si>
  <si>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</si>
  <si>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</si>
  <si>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</si>
  <si>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</si>
  <si>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</si>
  <si>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</si>
  <si>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</si>
  <si>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</si>
  <si>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</si>
  <si>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</si>
  <si>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</si>
  <si>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</si>
  <si>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</si>
  <si>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</si>
  <si>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</si>
  <si>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</si>
  <si>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</si>
  <si>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</si>
  <si>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</si>
  <si>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</si>
  <si>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</si>
  <si>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</si>
  <si>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</si>
  <si>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</si>
  <si>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</si>
  <si>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</si>
  <si>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</si>
  <si>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</si>
  <si>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</si>
  <si>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</si>
  <si>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</si>
  <si>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</si>
  <si>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</si>
  <si>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</si>
  <si>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</si>
  <si>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</si>
  <si>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</si>
  <si>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</si>
  <si>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</si>
  <si>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</si>
  <si>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</si>
  <si>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</si>
  <si>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</si>
  <si>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</si>
  <si>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</si>
  <si>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</si>
  <si>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</si>
  <si>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</si>
  <si>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</si>
  <si>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</si>
  <si>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</si>
  <si>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</si>
  <si>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</si>
  <si>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</si>
  <si>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</si>
  <si>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</si>
  <si>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</si>
  <si>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</si>
  <si>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</si>
  <si>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</si>
  <si>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</si>
  <si>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</si>
  <si>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</si>
  <si>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</si>
  <si>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</si>
  <si>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</si>
  <si>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</si>
  <si>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</si>
  <si>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</si>
  <si>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</si>
  <si>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</si>
  <si>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</si>
  <si>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</si>
  <si>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</si>
  <si>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</si>
  <si>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</si>
  <si>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</si>
  <si>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</si>
  <si>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</si>
  <si>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</si>
  <si>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</si>
  <si>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</si>
  <si>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</si>
  <si>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</si>
  <si>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</si>
  <si>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</si>
  <si>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</si>
  <si>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</si>
  <si>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</si>
  <si>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</si>
  <si>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</si>
  <si>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</si>
  <si>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</si>
  <si>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</si>
  <si>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</si>
  <si>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</si>
  <si>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</si>
  <si>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</si>
  <si>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</si>
  <si>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</si>
  <si>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</si>
  <si>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</si>
  <si>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</si>
  <si>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</si>
  <si>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</si>
  <si>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</si>
  <si>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</si>
  <si>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</si>
  <si>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</si>
  <si>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</si>
  <si>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</si>
  <si>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</si>
  <si>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</si>
  <si>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</si>
  <si>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</si>
  <si>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</si>
  <si>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</si>
  <si>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</si>
  <si>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</si>
  <si>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</si>
  <si>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</si>
  <si>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</si>
  <si>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</si>
  <si>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</si>
  <si>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</si>
  <si>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</si>
  <si>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</si>
  <si>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</si>
  <si>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</si>
  <si>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</si>
  <si>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</si>
  <si>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</si>
  <si>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</si>
  <si>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</si>
  <si>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</si>
  <si>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</si>
  <si>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</si>
  <si>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</si>
  <si>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</si>
  <si>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</si>
  <si>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</si>
  <si>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</si>
  <si>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</si>
  <si>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</si>
  <si>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</si>
  <si>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</si>
  <si>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</si>
  <si>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</si>
  <si>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</si>
  <si>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</si>
  <si>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</si>
  <si>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</si>
  <si>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</si>
  <si>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</si>
  <si>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</si>
  <si>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</si>
  <si>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</si>
  <si>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</si>
  <si>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</si>
  <si>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</si>
  <si>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</si>
  <si>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</si>
  <si>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</si>
  <si>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</si>
  <si>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</si>
  <si>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</si>
  <si>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</si>
  <si>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</si>
  <si>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</si>
  <si>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</si>
  <si>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</si>
  <si>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</si>
  <si>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</si>
  <si>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</si>
  <si>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</si>
  <si>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</si>
  <si>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</si>
  <si>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</si>
  <si>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</si>
  <si>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</si>
  <si>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</si>
  <si>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</si>
  <si>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</si>
  <si>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</si>
  <si>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</si>
  <si>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</si>
  <si>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</si>
  <si>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</si>
  <si>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</si>
  <si>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</si>
  <si>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</si>
  <si>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</si>
  <si>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</si>
  <si>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</si>
  <si>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</si>
  <si>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</si>
  <si>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</si>
  <si>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</si>
  <si>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</si>
  <si>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</si>
  <si>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</si>
  <si>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</si>
  <si>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</si>
  <si>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</si>
  <si>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</si>
  <si>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</si>
  <si>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</si>
  <si>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</si>
  <si>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</si>
  <si>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</si>
  <si>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</si>
  <si>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</si>
  <si>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</si>
  <si>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</si>
  <si>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</si>
  <si>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</si>
  <si>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</si>
  <si>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</si>
  <si>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</si>
  <si>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</si>
  <si>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</si>
  <si>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</si>
  <si>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</si>
  <si>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</si>
  <si>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</si>
  <si>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</si>
  <si>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</si>
  <si>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</si>
  <si>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</si>
  <si>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</si>
  <si>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</si>
  <si>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</si>
  <si>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</si>
  <si>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</si>
  <si>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</si>
  <si>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</si>
  <si>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</si>
  <si>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</si>
  <si>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</si>
  <si>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</si>
  <si>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</si>
  <si>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</si>
  <si>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</si>
  <si>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</si>
  <si>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</si>
  <si>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</si>
  <si>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</si>
  <si>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</si>
  <si>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</si>
  <si>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</si>
  <si>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</si>
  <si>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</si>
  <si>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</si>
  <si>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</si>
  <si>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</si>
  <si>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</si>
  <si>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</si>
  <si>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</si>
  <si>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</si>
  <si>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</si>
  <si>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</si>
  <si>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</si>
  <si>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</si>
  <si>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</si>
  <si>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</si>
  <si>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</si>
  <si>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</si>
  <si>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</si>
  <si>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</si>
  <si>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</si>
  <si>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</si>
  <si>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</si>
  <si>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</si>
  <si>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</si>
  <si>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</si>
  <si>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</si>
  <si>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</si>
  <si>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</si>
  <si>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</si>
  <si>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</si>
  <si>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</si>
  <si>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</si>
  <si>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</si>
  <si>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</si>
  <si>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</si>
  <si>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</si>
  <si>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</si>
  <si>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</si>
  <si>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</si>
  <si>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</si>
  <si>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</si>
  <si>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</si>
  <si>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</si>
  <si>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</si>
  <si>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</si>
  <si>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</si>
  <si>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</si>
  <si>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</si>
  <si>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</si>
  <si>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</si>
  <si>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</si>
  <si>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</si>
  <si>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</si>
  <si>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</si>
  <si>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</si>
  <si>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</si>
  <si>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</si>
  <si>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</si>
  <si>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</si>
  <si>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</si>
  <si>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</si>
  <si>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</si>
  <si>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</si>
  <si>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</si>
  <si>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</si>
  <si>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</si>
  <si>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</si>
  <si>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</si>
  <si>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</si>
  <si>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</si>
  <si>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</si>
  <si>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</si>
  <si>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</si>
  <si>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</si>
  <si>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</si>
  <si>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</si>
  <si>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</si>
  <si>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</si>
  <si>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</si>
  <si>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</si>
  <si>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</si>
  <si>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</si>
  <si>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</si>
  <si>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</si>
  <si>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</si>
  <si>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</si>
  <si>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</si>
  <si>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</si>
  <si>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</si>
  <si>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</si>
  <si>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</si>
  <si>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</si>
  <si>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</si>
  <si>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</si>
  <si>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</si>
  <si>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</si>
  <si>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</si>
  <si>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</si>
  <si>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</si>
  <si>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</si>
  <si>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</si>
  <si>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</si>
  <si>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</si>
  <si>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</si>
  <si>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</si>
  <si>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</si>
  <si>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</si>
  <si>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</si>
  <si>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</si>
  <si>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</si>
  <si>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</si>
  <si>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</si>
  <si>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</si>
  <si>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</si>
  <si>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</si>
  <si>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</si>
  <si>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</si>
  <si>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</si>
  <si>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</si>
  <si>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</si>
  <si>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</si>
  <si>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</si>
  <si>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</si>
  <si>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</si>
  <si>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</si>
  <si>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</si>
  <si>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</si>
  <si>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</si>
  <si>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</si>
  <si>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</si>
  <si>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</si>
  <si>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</si>
  <si>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</si>
  <si>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</si>
  <si>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</si>
  <si>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</si>
  <si>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</si>
  <si>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</si>
  <si>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</si>
  <si>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</si>
  <si>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</si>
  <si>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</si>
  <si>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</si>
  <si>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</si>
  <si>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</si>
  <si>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</si>
  <si>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</si>
  <si>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</si>
  <si>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</si>
  <si>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</si>
  <si>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</si>
  <si>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</si>
  <si>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</si>
  <si>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</si>
  <si>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</si>
  <si>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</si>
  <si>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</si>
  <si>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</si>
  <si>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</si>
  <si>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</si>
  <si>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</si>
  <si>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</si>
  <si>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</si>
  <si>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</si>
  <si>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</si>
  <si>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</si>
  <si>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</si>
  <si>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</si>
  <si>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</si>
  <si>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</si>
  <si>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</si>
  <si>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</si>
  <si>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</si>
  <si>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</si>
  <si>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</si>
  <si>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</si>
  <si>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</si>
  <si>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</si>
  <si>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</si>
  <si>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</si>
  <si>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</si>
  <si>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</si>
  <si>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</si>
  <si>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</si>
  <si>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</si>
  <si>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</si>
  <si>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</si>
  <si>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</si>
  <si>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</si>
  <si>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</si>
  <si>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</si>
  <si>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</si>
  <si>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</si>
  <si>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</si>
  <si>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</si>
  <si>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</si>
  <si>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</si>
  <si>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</si>
  <si>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</si>
  <si>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</si>
  <si>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</si>
  <si>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</si>
  <si>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</si>
  <si>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</si>
  <si>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</si>
  <si>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</si>
  <si>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</si>
  <si>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</si>
  <si>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</si>
  <si>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</si>
  <si>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</si>
  <si>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</si>
  <si>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</si>
  <si>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</si>
  <si>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</si>
  <si>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</si>
  <si>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</si>
  <si>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</si>
  <si>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</si>
  <si>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</si>
  <si>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</si>
  <si>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</si>
  <si>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</si>
  <si>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</si>
  <si>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</si>
  <si>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</si>
  <si>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</si>
  <si>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</si>
  <si>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</si>
  <si>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</si>
  <si>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</si>
  <si>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</si>
  <si>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</si>
  <si>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</si>
  <si>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</si>
  <si>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</si>
  <si>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</si>
  <si>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</si>
  <si>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</si>
  <si>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</si>
  <si>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</si>
  <si>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</si>
  <si>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</si>
  <si>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</si>
  <si>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</si>
  <si>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</si>
  <si>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</si>
  <si>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</si>
  <si>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</si>
  <si>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</si>
  <si>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</si>
  <si>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</si>
  <si>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</si>
  <si>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</si>
  <si>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</si>
  <si>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</si>
  <si>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</si>
  <si>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</si>
  <si>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</si>
  <si>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</si>
  <si>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</si>
  <si>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</si>
  <si>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</si>
  <si>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</si>
  <si>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</si>
  <si>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</si>
  <si>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</si>
  <si>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</si>
  <si>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</si>
  <si>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</si>
  <si>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</si>
  <si>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</si>
  <si>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</si>
  <si>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</si>
  <si>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</si>
  <si>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</si>
  <si>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</si>
  <si>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</si>
  <si>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</si>
  <si>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</si>
  <si>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</si>
  <si>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</si>
  <si>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</si>
  <si>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</si>
  <si>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</si>
  <si>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</si>
  <si>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</si>
  <si>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</si>
  <si>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</si>
  <si>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</si>
  <si>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</si>
  <si>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</si>
  <si>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</si>
  <si>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</si>
  <si>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</si>
  <si>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</si>
  <si>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</si>
  <si>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</si>
  <si>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</si>
  <si>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</si>
  <si>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</si>
  <si>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</si>
  <si>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</si>
  <si>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</si>
  <si>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</si>
  <si>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</si>
  <si>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</si>
  <si>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</si>
  <si>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</si>
  <si>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</si>
  <si>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</si>
  <si>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</si>
  <si>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</si>
  <si>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</si>
  <si>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</si>
  <si>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</si>
  <si>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</si>
  <si>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</si>
  <si>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</si>
  <si>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</si>
  <si>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</si>
  <si>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</si>
  <si>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</si>
  <si>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</si>
  <si>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</si>
  <si>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</si>
  <si>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</si>
  <si>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</si>
  <si>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</si>
  <si>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</si>
  <si>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</si>
  <si>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</si>
  <si>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</si>
  <si>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</si>
  <si>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</si>
  <si>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</si>
  <si>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</si>
  <si>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</si>
  <si>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</si>
  <si>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</si>
  <si>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</si>
  <si>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</si>
  <si>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</si>
  <si>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</si>
  <si>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</si>
  <si>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</si>
  <si>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</si>
  <si>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</si>
  <si>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</si>
  <si>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</si>
  <si>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</si>
  <si>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</si>
  <si>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</si>
  <si>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</si>
  <si>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</si>
  <si>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</si>
  <si>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</si>
  <si>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</si>
  <si>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</si>
  <si>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</si>
  <si>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</si>
  <si>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</si>
  <si>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</si>
  <si>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</si>
  <si>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</si>
  <si>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</si>
  <si>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</si>
  <si>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</si>
  <si>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</si>
  <si>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</si>
  <si>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</si>
  <si>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</si>
  <si>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</si>
  <si>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</si>
  <si>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</si>
  <si>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</si>
  <si>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</si>
  <si>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</si>
  <si>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</si>
  <si>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</si>
  <si>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</si>
  <si>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</si>
  <si>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</si>
  <si>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</si>
  <si>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</si>
  <si>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</si>
  <si>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</si>
  <si>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</si>
  <si>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</si>
  <si>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</si>
  <si>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</si>
  <si>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</si>
  <si>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</si>
  <si>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</si>
  <si>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</si>
  <si>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</si>
  <si>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</si>
  <si>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</si>
  <si>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</si>
  <si>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</si>
  <si>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</si>
  <si>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</si>
  <si>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</si>
  <si>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</si>
  <si>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</si>
  <si>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</si>
  <si>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</si>
  <si>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</si>
  <si>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</si>
  <si>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</si>
  <si>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</si>
  <si>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</si>
  <si>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</si>
  <si>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</si>
  <si>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</si>
  <si>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</si>
  <si>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</si>
  <si>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</si>
  <si>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</si>
  <si>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</si>
  <si>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</si>
  <si>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</si>
  <si>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</si>
  <si>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</si>
  <si>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</si>
  <si>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</si>
  <si>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</si>
  <si>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</si>
  <si>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</si>
  <si>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</si>
  <si>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</si>
  <si>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</si>
  <si>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</si>
  <si>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</si>
  <si>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</si>
  <si>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</si>
  <si>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</si>
  <si>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</si>
  <si>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</si>
  <si>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</si>
  <si>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</si>
  <si>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</si>
  <si>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</si>
  <si>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</si>
  <si>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</si>
  <si>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</si>
  <si>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</si>
  <si>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</si>
  <si>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</si>
  <si>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</si>
  <si>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</si>
  <si>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</si>
  <si>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</si>
  <si>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</si>
  <si>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</si>
  <si>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</si>
  <si>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</si>
  <si>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</si>
  <si>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</si>
  <si>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</si>
  <si>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</si>
  <si>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</si>
  <si>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</si>
  <si>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</si>
  <si>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</si>
  <si>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</si>
  <si>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</si>
  <si>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</si>
  <si>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</si>
  <si>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</si>
  <si>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</si>
  <si>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</si>
  <si>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</si>
  <si>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</si>
  <si>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</si>
  <si>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</si>
  <si>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</si>
  <si>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</si>
  <si>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</si>
  <si>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</si>
  <si>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</si>
  <si>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</si>
  <si>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</si>
  <si>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</si>
  <si>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</si>
  <si>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</si>
  <si>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</si>
  <si>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</si>
  <si>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</si>
  <si>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</si>
  <si>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</si>
  <si>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</si>
  <si>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</si>
  <si>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</si>
  <si>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</si>
  <si>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</si>
  <si>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</si>
  <si>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</si>
  <si>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</si>
  <si>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</si>
  <si>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</si>
  <si>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</si>
  <si>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</si>
  <si>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</si>
  <si>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</si>
  <si>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</si>
  <si>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</si>
  <si>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</si>
  <si>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</si>
  <si>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</si>
  <si>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</si>
  <si>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</si>
  <si>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</si>
  <si>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</si>
  <si>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</si>
  <si>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</si>
  <si>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</si>
  <si>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</si>
  <si>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</si>
  <si>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</si>
  <si>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</si>
  <si>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</si>
  <si>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</si>
  <si>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</si>
  <si>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</si>
  <si>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</si>
  <si>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</si>
  <si>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</si>
  <si>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</si>
  <si>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</si>
  <si>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</si>
  <si>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</si>
  <si>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</si>
  <si>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</si>
  <si>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</si>
  <si>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</si>
  <si>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</si>
  <si>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</si>
  <si>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</si>
  <si>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</si>
  <si>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</si>
  <si>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</si>
  <si>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</si>
  <si>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</si>
  <si>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</si>
  <si>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</si>
  <si>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</si>
  <si>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</si>
  <si>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</si>
  <si>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</si>
  <si>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</si>
  <si>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</si>
  <si>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</si>
  <si>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</si>
  <si>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</si>
  <si>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</si>
  <si>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</si>
  <si>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</si>
  <si>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</si>
  <si>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</si>
  <si>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</si>
  <si>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</si>
  <si>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</si>
  <si>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</si>
  <si>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</si>
  <si>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</si>
  <si>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</si>
  <si>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</si>
  <si>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</si>
  <si>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</si>
  <si>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</si>
  <si>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</si>
  <si>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</si>
  <si>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</si>
  <si>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</si>
  <si>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</si>
  <si>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</si>
  <si>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</si>
  <si>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</si>
  <si>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</si>
  <si>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</si>
  <si>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</si>
  <si>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</si>
  <si>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</si>
  <si>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</si>
  <si>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</si>
  <si>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</si>
  <si>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</si>
  <si>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</si>
  <si>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</si>
  <si>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</si>
  <si>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</si>
  <si>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</si>
  <si>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</si>
  <si>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</si>
  <si>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</si>
  <si>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</si>
  <si>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</si>
  <si>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</si>
  <si>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</si>
  <si>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</si>
  <si>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</si>
  <si>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</si>
  <si>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</si>
  <si>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</si>
  <si>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</si>
  <si>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</si>
  <si>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</si>
  <si>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</si>
  <si>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</si>
  <si>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</si>
  <si>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</si>
  <si>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</si>
  <si>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</si>
  <si>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</si>
  <si>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</si>
  <si>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</si>
  <si>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</si>
  <si>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</si>
  <si>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</si>
  <si>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</si>
  <si>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</si>
  <si>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</si>
  <si>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</si>
  <si>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</si>
  <si>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</si>
  <si>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</si>
  <si>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</si>
  <si>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</si>
  <si>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</si>
  <si>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</si>
  <si>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</si>
  <si>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</si>
  <si>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</si>
  <si>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</si>
  <si>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</si>
  <si>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</si>
  <si>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</si>
  <si>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</si>
  <si>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</si>
  <si>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</si>
  <si>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</si>
  <si>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</si>
  <si>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</si>
  <si>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</si>
  <si>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</si>
  <si>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</si>
  <si>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</si>
  <si>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</si>
  <si>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</si>
  <si>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</si>
  <si>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</si>
  <si>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</si>
  <si>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</si>
  <si>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</si>
  <si>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</si>
  <si>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</si>
  <si>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</si>
  <si>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</si>
  <si>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</si>
  <si>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</si>
  <si>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</si>
  <si>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</si>
  <si>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</si>
  <si>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</si>
  <si>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</si>
  <si>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</si>
  <si>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</si>
  <si>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</si>
  <si>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</si>
  <si>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</si>
  <si>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</si>
  <si>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</si>
  <si>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</si>
  <si>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</si>
  <si>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</si>
  <si>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</si>
  <si>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</si>
  <si>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</si>
  <si>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</si>
  <si>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</si>
  <si>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</si>
  <si>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</si>
  <si>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</si>
  <si>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</si>
  <si>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</si>
  <si>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</si>
  <si>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</si>
  <si>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</si>
  <si>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</si>
  <si>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</si>
  <si>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</si>
  <si>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</si>
  <si>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</si>
  <si>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</si>
  <si>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</si>
  <si>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</si>
  <si>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</si>
  <si>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</si>
  <si>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</si>
  <si>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</si>
  <si>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</si>
  <si>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</si>
  <si>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</si>
  <si>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</si>
  <si>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</si>
  <si>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</si>
  <si>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</si>
  <si>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</si>
  <si>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</si>
  <si>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</si>
  <si>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</si>
  <si>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</si>
  <si>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</si>
  <si>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</si>
  <si>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</si>
  <si>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</si>
  <si>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</si>
  <si>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</si>
  <si>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</si>
  <si>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</si>
  <si>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</si>
  <si>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</si>
  <si>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</si>
  <si>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</si>
  <si>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</si>
  <si>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</si>
  <si>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</si>
  <si>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</si>
  <si>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</si>
  <si>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</si>
  <si>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</si>
  <si>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</si>
  <si>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</si>
  <si>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</si>
  <si>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</si>
  <si>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</si>
  <si>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</si>
  <si>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</si>
  <si>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</si>
  <si>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</si>
  <si>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</si>
  <si>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</si>
  <si>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</si>
  <si>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</si>
  <si>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</si>
  <si>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</si>
  <si>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</si>
  <si>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</si>
  <si>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</si>
  <si>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</si>
  <si>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</si>
  <si>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</si>
  <si>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</si>
  <si>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</si>
  <si>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</si>
  <si>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</si>
  <si>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</si>
  <si>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</si>
  <si>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</si>
  <si>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</si>
  <si>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</si>
  <si>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</si>
  <si>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</si>
  <si>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</si>
  <si>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</si>
  <si>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</si>
  <si>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</si>
  <si>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</si>
  <si>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</si>
  <si>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</si>
  <si>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</si>
  <si>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</si>
  <si>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</si>
  <si>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</si>
  <si>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</si>
  <si>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</si>
  <si>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</si>
  <si>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</si>
  <si>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</si>
  <si>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</si>
  <si>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</si>
  <si>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</si>
  <si>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</si>
  <si>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</si>
  <si>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</si>
  <si>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</si>
  <si>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</si>
  <si>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</si>
  <si>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</si>
  <si>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</si>
  <si>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</si>
  <si>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</si>
  <si>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</si>
  <si>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</si>
  <si>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</si>
  <si>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</si>
  <si>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</si>
  <si>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</si>
  <si>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</si>
  <si>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</si>
  <si>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</si>
  <si>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</si>
  <si>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</si>
  <si>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</si>
  <si>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</si>
  <si>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</si>
  <si>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</si>
  <si>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</si>
  <si>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</si>
  <si>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</si>
  <si>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</si>
  <si>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</si>
  <si>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</si>
  <si>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</si>
  <si>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</si>
  <si>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</si>
  <si>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</si>
  <si>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</si>
  <si>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</si>
  <si>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</si>
  <si>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</si>
  <si>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</si>
  <si>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</si>
  <si>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</si>
  <si>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</si>
  <si>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</si>
  <si>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</si>
  <si>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</si>
  <si>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</si>
  <si>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</si>
  <si>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</si>
  <si>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</si>
  <si>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</si>
  <si>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</si>
  <si>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</si>
  <si>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</si>
  <si>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</si>
  <si>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</si>
  <si>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</si>
  <si>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</si>
  <si>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</si>
  <si>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</si>
  <si>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</si>
  <si>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</si>
  <si>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</si>
  <si>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</si>
  <si>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</si>
  <si>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</si>
  <si>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</si>
  <si>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</si>
  <si>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</si>
  <si>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</si>
  <si>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</si>
  <si>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</si>
  <si>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</si>
  <si>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</si>
  <si>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</si>
  <si>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</si>
  <si>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</si>
  <si>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</si>
  <si>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</si>
  <si>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</si>
  <si>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</si>
  <si>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</si>
  <si>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</si>
  <si>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</si>
  <si>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</si>
  <si>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</si>
  <si>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</si>
  <si>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</si>
  <si>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</si>
  <si>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</si>
  <si>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</si>
  <si>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</si>
  <si>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</si>
  <si>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</si>
  <si>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</si>
  <si>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</si>
  <si>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</si>
  <si>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</si>
  <si>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</si>
  <si>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</si>
  <si>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</si>
  <si>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</si>
  <si>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</si>
  <si>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</si>
  <si>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</si>
  <si>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</si>
  <si>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</si>
  <si>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</si>
  <si>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</si>
  <si>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</si>
  <si>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</si>
  <si>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</si>
  <si>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</si>
  <si>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</si>
  <si>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</si>
  <si>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</si>
  <si>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</si>
  <si>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</si>
  <si>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</si>
  <si>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</si>
  <si>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</si>
  <si>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</si>
  <si>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</si>
  <si>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</si>
  <si>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</si>
  <si>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</si>
  <si>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</si>
  <si>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</si>
  <si>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</si>
  <si>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</si>
  <si>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</si>
  <si>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</si>
  <si>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</si>
  <si>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</si>
  <si>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</si>
  <si>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</si>
  <si>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</si>
  <si>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</si>
  <si>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</si>
  <si>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</si>
  <si>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</si>
  <si>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</si>
  <si>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</si>
  <si>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</si>
  <si>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</si>
  <si>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</si>
  <si>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</si>
  <si>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</si>
  <si>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</si>
  <si>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</si>
  <si>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</si>
  <si>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</si>
  <si>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</si>
  <si>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</si>
  <si>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</si>
  <si>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</si>
  <si>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</si>
  <si>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</si>
  <si>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</si>
  <si>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</si>
  <si>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</si>
  <si>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</si>
  <si>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</si>
  <si>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</si>
  <si>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</si>
  <si>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</si>
  <si>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</si>
  <si>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</si>
  <si>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</si>
  <si>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</si>
  <si>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</si>
  <si>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</si>
  <si>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</si>
  <si>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</si>
  <si>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</si>
  <si>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</si>
  <si>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</si>
  <si>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</si>
  <si>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</si>
  <si>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</si>
  <si>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</si>
  <si>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</si>
  <si>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</si>
  <si>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</si>
  <si>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</si>
  <si>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</si>
  <si>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</si>
  <si>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</si>
  <si>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</si>
  <si>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</si>
  <si>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</si>
  <si>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</si>
  <si>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</si>
  <si>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</si>
  <si>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</si>
  <si>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</si>
  <si>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</si>
  <si>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</si>
  <si>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</si>
  <si>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</si>
  <si>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</si>
  <si>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</si>
  <si>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</si>
  <si>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</si>
  <si>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</si>
  <si>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</si>
  <si>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</si>
  <si>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</si>
  <si>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</si>
  <si>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</si>
  <si>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</si>
  <si>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</si>
  <si>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</si>
  <si>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</si>
  <si>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</si>
  <si>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</si>
  <si>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</si>
  <si>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</si>
  <si>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</si>
  <si>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</si>
  <si>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</si>
  <si>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</si>
  <si>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</si>
  <si>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</si>
  <si>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</si>
  <si>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</si>
  <si>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</si>
  <si>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</si>
  <si>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</si>
  <si>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</si>
  <si>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</si>
  <si>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</si>
  <si>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</si>
  <si>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</si>
  <si>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</si>
  <si>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</si>
  <si>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</si>
  <si>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</si>
  <si>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</si>
  <si>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</si>
  <si>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</si>
  <si>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</si>
  <si>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</si>
  <si>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</si>
  <si>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</si>
  <si>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</si>
  <si>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</si>
  <si>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</si>
  <si>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</si>
  <si>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</si>
  <si>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</si>
  <si>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</si>
  <si>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</si>
  <si>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</si>
  <si>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</si>
  <si>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</si>
  <si>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</si>
  <si>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</si>
  <si>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</si>
  <si>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</si>
  <si>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</si>
  <si>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</si>
  <si>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</si>
  <si>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</si>
  <si>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</si>
  <si>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</si>
  <si>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</si>
  <si>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</si>
  <si>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</si>
  <si>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</si>
  <si>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</si>
  <si>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</si>
  <si>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</si>
  <si>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</si>
  <si>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</si>
  <si>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</si>
  <si>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</si>
  <si>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</si>
  <si>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</si>
  <si>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</si>
  <si>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</si>
  <si>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</si>
  <si>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</si>
  <si>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</si>
  <si>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</si>
  <si>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</si>
  <si>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</si>
  <si>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</si>
  <si>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</si>
  <si>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</si>
  <si>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</si>
  <si>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</si>
  <si>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</si>
  <si>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</si>
  <si>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</si>
  <si>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</si>
  <si>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</si>
  <si>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</si>
  <si>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</si>
  <si>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</si>
  <si>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</si>
  <si>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</si>
  <si>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</si>
  <si>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</si>
  <si>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</si>
  <si>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</si>
  <si>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</si>
  <si>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</si>
  <si>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</si>
  <si>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</si>
  <si>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</si>
  <si>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</si>
  <si>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</si>
  <si>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</si>
  <si>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</si>
  <si>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</si>
  <si>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</si>
  <si>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</si>
  <si>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</si>
  <si>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</si>
  <si>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</si>
  <si>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</si>
  <si>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</si>
  <si>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</si>
  <si>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</si>
  <si>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</si>
  <si>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</si>
  <si>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</si>
  <si>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</si>
  <si>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</si>
  <si>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</si>
  <si>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</si>
  <si>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</si>
  <si>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</si>
  <si>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</si>
  <si>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</si>
  <si>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</si>
  <si>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</si>
  <si>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</si>
  <si>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</si>
  <si>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</si>
  <si>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</si>
  <si>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</si>
  <si>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</si>
  <si>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</si>
  <si>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</si>
  <si>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</si>
  <si>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</si>
  <si>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</si>
  <si>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</si>
  <si>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</si>
  <si>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</si>
  <si>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</si>
  <si>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</si>
  <si>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</si>
  <si>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</si>
  <si>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</si>
  <si>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</si>
  <si>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</si>
  <si>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</si>
  <si>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</si>
  <si>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</si>
  <si>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</si>
  <si>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</si>
  <si>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</si>
  <si>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</si>
  <si>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</si>
  <si>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</si>
  <si>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</si>
  <si>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</si>
  <si>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</si>
  <si>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</si>
  <si>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</si>
  <si>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</si>
  <si>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</si>
  <si>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</si>
  <si>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</si>
  <si>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</si>
  <si>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</si>
  <si>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</si>
  <si>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</si>
  <si>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</si>
  <si>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</si>
  <si>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</si>
  <si>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</si>
  <si>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</si>
  <si>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</si>
  <si>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</si>
  <si>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</si>
  <si>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</si>
  <si>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</si>
  <si>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</si>
  <si>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</si>
  <si>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</si>
  <si>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</si>
  <si>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</si>
  <si>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</si>
  <si>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</si>
  <si>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</si>
  <si>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</si>
  <si>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</si>
  <si>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</si>
  <si>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</si>
  <si>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</si>
  <si>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</si>
  <si>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</si>
  <si>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</si>
  <si>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</si>
  <si>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</si>
  <si>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</si>
  <si>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</si>
  <si>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</si>
  <si>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</si>
  <si>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</si>
  <si>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</si>
  <si>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</si>
  <si>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</si>
  <si>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</si>
  <si>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</si>
  <si>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</si>
  <si>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</si>
  <si>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</si>
  <si>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</si>
  <si>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</si>
  <si>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</si>
  <si>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</si>
  <si>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</si>
  <si>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</si>
  <si>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</si>
  <si>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</si>
  <si>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</si>
  <si>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</si>
  <si>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</si>
  <si>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</si>
  <si>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</si>
  <si>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</si>
  <si>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</si>
  <si>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</si>
  <si>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</si>
  <si>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</si>
  <si>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</si>
  <si>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</si>
  <si>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</si>
  <si>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</si>
  <si>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</si>
  <si>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</si>
  <si>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</si>
  <si>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</si>
  <si>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</si>
  <si>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</si>
  <si>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</si>
  <si>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</si>
  <si>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</si>
  <si>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</si>
  <si>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</si>
  <si>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</si>
  <si>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</si>
  <si>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</si>
  <si>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</si>
  <si>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</si>
  <si>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</si>
  <si>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</si>
  <si>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</si>
  <si>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</si>
  <si>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</si>
  <si>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</si>
  <si>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</si>
  <si>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</si>
  <si>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</si>
  <si>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</si>
  <si>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</si>
  <si>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</si>
  <si>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</si>
  <si>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</si>
  <si>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</si>
  <si>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</si>
  <si>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</si>
  <si>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</si>
  <si>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</si>
  <si>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</si>
  <si>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</si>
  <si>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</si>
  <si>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</si>
  <si>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</si>
  <si>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</si>
  <si>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</si>
  <si>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</si>
  <si>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</si>
  <si>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</si>
  <si>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</si>
  <si>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</si>
  <si>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</si>
  <si>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</si>
  <si>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</si>
  <si>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</si>
  <si>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</si>
  <si>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</si>
  <si>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</si>
  <si>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</si>
  <si>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</si>
  <si>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</si>
  <si>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</si>
  <si>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</si>
  <si>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</si>
  <si>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</si>
  <si>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</si>
  <si>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</si>
  <si>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</si>
  <si>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</si>
  <si>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</si>
  <si>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</si>
  <si>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</si>
  <si>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</si>
  <si>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</si>
  <si>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</si>
  <si>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</si>
  <si>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</si>
  <si>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</si>
  <si>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</si>
  <si>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</si>
  <si>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</si>
  <si>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</si>
  <si>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</si>
  <si>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</si>
  <si>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</si>
  <si>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</si>
  <si>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</si>
  <si>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</si>
  <si>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</si>
  <si>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</si>
  <si>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</si>
  <si>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</si>
  <si>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</si>
  <si>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</si>
  <si>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</si>
  <si>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</si>
  <si>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</si>
  <si>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</si>
  <si>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</si>
  <si>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</si>
  <si>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</si>
  <si>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</si>
  <si>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</si>
  <si>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</si>
  <si>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</si>
  <si>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</si>
  <si>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</si>
  <si>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</si>
  <si>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</si>
  <si>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</si>
  <si>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</si>
  <si>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</si>
  <si>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</si>
  <si>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</si>
  <si>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</si>
  <si>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</si>
  <si>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</si>
  <si>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</si>
  <si>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</si>
  <si>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</si>
  <si>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</si>
  <si>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</si>
  <si>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</si>
  <si>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</si>
  <si>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</si>
  <si>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</si>
  <si>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</si>
  <si>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</si>
  <si>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</si>
  <si>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</si>
  <si>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</si>
  <si>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</si>
  <si>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</si>
  <si>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</si>
  <si>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</si>
  <si>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</si>
  <si>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</si>
  <si>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</si>
  <si>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</si>
  <si>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</si>
  <si>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</si>
  <si>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</si>
  <si>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</si>
  <si>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</si>
  <si>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</si>
  <si>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</si>
  <si>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</si>
  <si>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</si>
  <si>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</si>
  <si>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</si>
  <si>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</si>
  <si>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</si>
  <si>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</si>
  <si>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</si>
  <si>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</si>
  <si>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</si>
  <si>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</si>
  <si>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</si>
  <si>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</si>
  <si>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</si>
  <si>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</si>
  <si>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</si>
  <si>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</si>
  <si>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</si>
  <si>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</si>
  <si>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</si>
  <si>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</si>
  <si>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</si>
  <si>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</si>
  <si>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</si>
  <si>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</si>
  <si>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</si>
  <si>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</si>
  <si>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</si>
  <si>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</si>
  <si>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</si>
  <si>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</si>
  <si>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</si>
  <si>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</si>
  <si>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</si>
  <si>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</si>
  <si>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</si>
  <si>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</si>
  <si>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</si>
  <si>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</si>
  <si>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</si>
  <si>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</si>
  <si>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</si>
  <si>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</si>
  <si>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</si>
  <si>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</si>
  <si>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</si>
  <si>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</si>
  <si>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</si>
  <si>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</si>
  <si>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</si>
  <si>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</si>
  <si>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</si>
  <si>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</si>
  <si>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</si>
  <si>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</si>
  <si>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</si>
  <si>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</si>
  <si>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</si>
  <si>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</si>
  <si>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</si>
  <si>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</si>
  <si>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</si>
  <si>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</si>
  <si>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</si>
  <si>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</si>
  <si>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</si>
  <si>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</si>
  <si>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</si>
  <si>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</si>
  <si>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</si>
  <si>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</si>
  <si>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</si>
  <si>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</si>
  <si>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</si>
  <si>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</si>
  <si>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</si>
  <si>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</si>
  <si>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</si>
  <si>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</si>
  <si>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</si>
  <si>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</si>
  <si>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</si>
  <si>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</si>
  <si>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</si>
  <si>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</si>
  <si>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</si>
  <si>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</si>
  <si>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</si>
  <si>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</si>
  <si>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</si>
  <si>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</si>
  <si>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</si>
  <si>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</si>
  <si>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</si>
  <si>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</si>
  <si>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</si>
  <si>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</si>
  <si>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</si>
  <si>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</si>
  <si>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</si>
  <si>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</si>
  <si>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</si>
  <si>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</si>
  <si>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</si>
  <si>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</si>
  <si>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</si>
  <si>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</si>
  <si>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</si>
  <si>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</si>
  <si>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</si>
  <si>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</si>
  <si>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</si>
  <si>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</si>
  <si>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</si>
  <si>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</si>
  <si>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</si>
  <si>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</si>
  <si>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</si>
  <si>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</si>
  <si>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</si>
  <si>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</si>
  <si>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</si>
  <si>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</si>
  <si>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</si>
  <si>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</si>
  <si>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</si>
  <si>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</si>
  <si>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</si>
  <si>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</si>
  <si>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</si>
  <si>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</si>
  <si>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</si>
  <si>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</si>
  <si>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</si>
  <si>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</si>
  <si>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</si>
  <si>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</si>
  <si>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</si>
  <si>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</si>
  <si>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</si>
  <si>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</si>
  <si>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</si>
  <si>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</si>
  <si>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</si>
  <si>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</si>
  <si>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</si>
  <si>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</si>
  <si>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</si>
  <si>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</si>
  <si>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</si>
  <si>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</si>
  <si>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</si>
  <si>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</si>
  <si>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</si>
  <si>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</si>
  <si>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</si>
  <si>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</si>
  <si>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</si>
  <si>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</si>
  <si>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</si>
  <si>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</si>
  <si>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</si>
  <si>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</si>
  <si>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</si>
  <si>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</si>
  <si>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</si>
  <si>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</si>
  <si>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</si>
  <si>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</si>
  <si>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</si>
  <si>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</si>
  <si>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</si>
  <si>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</si>
  <si>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</si>
  <si>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</si>
  <si>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</si>
  <si>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</si>
  <si>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</si>
  <si>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</si>
  <si>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</si>
  <si>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</si>
  <si>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</si>
  <si>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</si>
  <si>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</si>
  <si>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</si>
  <si>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</si>
  <si>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</si>
  <si>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</si>
  <si>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</si>
  <si>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</si>
  <si>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</si>
  <si>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</si>
  <si>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</si>
  <si>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</si>
  <si>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</si>
  <si>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</si>
  <si>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</si>
  <si>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</si>
  <si>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</si>
  <si>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</si>
  <si>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</si>
  <si>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</si>
  <si>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</si>
  <si>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</si>
  <si>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</si>
  <si>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</si>
  <si>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</si>
  <si>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</si>
  <si>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</si>
  <si>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</si>
  <si>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</si>
  <si>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</si>
  <si>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</si>
  <si>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</si>
  <si>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</si>
  <si>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</si>
  <si>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</si>
  <si>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</si>
  <si>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</si>
  <si>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</si>
  <si>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</si>
  <si>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</si>
  <si>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</si>
  <si>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</si>
  <si>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</si>
  <si>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</si>
  <si>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</si>
  <si>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</si>
  <si>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</si>
  <si>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</si>
  <si>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</si>
  <si>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</si>
  <si>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</si>
  <si>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</si>
  <si>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</si>
  <si>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</si>
  <si>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</si>
  <si>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</si>
  <si>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</si>
  <si>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</si>
  <si>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</si>
  <si>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</si>
  <si>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</si>
  <si>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</si>
  <si>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</si>
  <si>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</si>
  <si>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</si>
  <si>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</si>
  <si>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</si>
  <si>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</si>
  <si>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</si>
  <si>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</si>
  <si>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</si>
  <si>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</si>
  <si>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</si>
  <si>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</si>
  <si>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</si>
  <si>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</si>
  <si>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</si>
  <si>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</si>
  <si>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</si>
  <si>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</si>
  <si>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</si>
  <si>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</si>
  <si>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</si>
  <si>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</si>
  <si>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</si>
  <si>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</si>
  <si>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</si>
  <si>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</si>
  <si>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</si>
  <si>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</si>
  <si>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</si>
  <si>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</si>
  <si>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</si>
  <si>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</si>
  <si>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</si>
  <si>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</si>
  <si>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</si>
  <si>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</si>
  <si>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</si>
  <si>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</si>
  <si>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</si>
  <si>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</si>
  <si>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</si>
  <si>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</si>
  <si>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</si>
  <si>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</si>
  <si>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</si>
  <si>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</si>
  <si>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</si>
  <si>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</si>
  <si>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</si>
  <si>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</si>
  <si>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</si>
  <si>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</si>
  <si>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</si>
  <si>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</si>
  <si>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</si>
  <si>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</si>
  <si>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</si>
  <si>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</si>
  <si>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</si>
  <si>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</si>
  <si>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</si>
  <si>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</si>
  <si>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</si>
  <si>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</si>
  <si>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</si>
  <si>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</si>
  <si>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</si>
  <si>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</si>
  <si>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</si>
  <si>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</si>
  <si>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</si>
  <si>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</si>
  <si>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</si>
  <si>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</si>
  <si>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</si>
  <si>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</si>
  <si>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</si>
  <si>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</si>
  <si>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</si>
  <si>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</si>
  <si>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</si>
  <si>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</si>
  <si>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</si>
  <si>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</si>
  <si>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</si>
  <si>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</si>
  <si>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</si>
  <si>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</si>
  <si>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</si>
  <si>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</si>
  <si>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</si>
  <si>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</si>
  <si>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</si>
  <si>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</si>
  <si>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</si>
  <si>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</si>
  <si>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</si>
  <si>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</si>
  <si>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</si>
  <si>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</si>
  <si>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</si>
  <si>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</si>
  <si>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</si>
  <si>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</si>
  <si>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</si>
  <si>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</si>
  <si>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</si>
  <si>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</si>
  <si>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</si>
  <si>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</si>
  <si>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</si>
  <si>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</si>
  <si>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</si>
  <si>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</si>
  <si>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</si>
  <si>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</si>
  <si>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</si>
  <si>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</si>
  <si>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</si>
  <si>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</si>
  <si>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</si>
  <si>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</si>
  <si>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</si>
  <si>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</si>
  <si>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</si>
  <si>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</si>
  <si>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</si>
  <si>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</si>
  <si>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</si>
  <si>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</si>
  <si>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</si>
  <si>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</si>
  <si>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</si>
  <si>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</si>
  <si>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</si>
  <si>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</si>
  <si>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</si>
  <si>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</si>
  <si>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</si>
  <si>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</si>
  <si>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</si>
  <si>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</si>
  <si>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</si>
  <si>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</si>
  <si>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</si>
  <si>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</si>
  <si>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</si>
  <si>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</si>
  <si>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</si>
  <si>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</si>
  <si>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</si>
  <si>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</si>
  <si>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</si>
  <si>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</si>
  <si>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</si>
  <si>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</si>
  <si>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</si>
  <si>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</si>
  <si>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</si>
  <si>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</si>
  <si>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</si>
  <si>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</si>
  <si>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</si>
  <si>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</si>
  <si>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</si>
  <si>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</si>
  <si>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</si>
  <si>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</si>
  <si>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</si>
  <si>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</si>
  <si>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</si>
  <si>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</si>
  <si>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</si>
  <si>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</si>
  <si>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</si>
  <si>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</si>
  <si>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</si>
  <si>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</si>
  <si>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</si>
  <si>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</si>
  <si>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</si>
  <si>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</si>
  <si>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</si>
  <si>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</si>
  <si>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</si>
  <si>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</si>
  <si>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</si>
  <si>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</si>
  <si>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</si>
  <si>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</si>
  <si>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</si>
  <si>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</si>
  <si>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</si>
  <si>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</si>
  <si>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</si>
  <si>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</si>
  <si>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</si>
  <si>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</si>
  <si>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</si>
  <si>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</si>
  <si>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</si>
  <si>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</si>
  <si>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</si>
  <si>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</si>
  <si>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</si>
  <si>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</si>
  <si>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</si>
  <si>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</si>
  <si>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</si>
  <si>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</si>
  <si>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</si>
  <si>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</si>
  <si>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</si>
  <si>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</si>
  <si>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</si>
  <si>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</si>
  <si>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</si>
  <si>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</si>
  <si>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</si>
  <si>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</si>
  <si>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</si>
  <si>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</si>
  <si>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</si>
  <si>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</si>
  <si>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</si>
  <si>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</si>
  <si>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</si>
  <si>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</si>
  <si>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</si>
  <si>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</si>
  <si>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</si>
  <si>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</si>
  <si>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</si>
  <si>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</si>
  <si>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</si>
  <si>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</si>
  <si>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</si>
  <si>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</si>
  <si>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</si>
  <si>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</si>
  <si>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</si>
  <si>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</si>
  <si>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</si>
  <si>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</si>
  <si>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</si>
  <si>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</si>
  <si>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</si>
  <si>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</si>
  <si>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</si>
  <si>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</si>
  <si>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</si>
  <si>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</si>
  <si>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</si>
  <si>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</si>
  <si>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</si>
  <si>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</si>
  <si>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</si>
  <si>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</si>
  <si>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</si>
  <si>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</si>
  <si>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</si>
  <si>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</si>
  <si>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</si>
  <si>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</si>
  <si>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</si>
  <si>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</si>
  <si>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</si>
  <si>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</si>
  <si>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</si>
  <si>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</si>
  <si>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</si>
  <si>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</si>
  <si>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</si>
  <si>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</si>
  <si>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</si>
  <si>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</si>
  <si>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</si>
  <si>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</si>
  <si>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</si>
  <si>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</si>
  <si>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</si>
  <si>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</si>
  <si>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</si>
  <si>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</si>
  <si>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</si>
  <si>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</si>
  <si>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</si>
  <si>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</si>
  <si>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</si>
  <si>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</si>
  <si>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</si>
  <si>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</si>
  <si>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</si>
  <si>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</si>
  <si>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</si>
  <si>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</si>
  <si>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</si>
  <si>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</si>
  <si>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</si>
  <si>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</si>
  <si>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</si>
  <si>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</si>
  <si>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</si>
  <si>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</si>
  <si>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</si>
  <si>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</si>
  <si>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</si>
  <si>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</si>
  <si>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</si>
  <si>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</si>
  <si>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</si>
  <si>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</si>
  <si>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</si>
  <si>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</si>
  <si>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</si>
  <si>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</si>
  <si>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</si>
  <si>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</si>
  <si>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</si>
  <si>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</si>
  <si>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</si>
  <si>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</si>
  <si>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</si>
  <si>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</si>
  <si>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</si>
  <si>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</si>
  <si>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</si>
  <si>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</si>
  <si>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</si>
  <si>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</si>
  <si>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</si>
  <si>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</si>
  <si>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</si>
  <si>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</si>
  <si>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</si>
  <si>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</si>
  <si>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</si>
  <si>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</si>
  <si>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</si>
  <si>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</si>
  <si>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</si>
  <si>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</si>
  <si>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</si>
  <si>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</si>
  <si>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</si>
  <si>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</si>
  <si>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</si>
  <si>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</si>
  <si>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</si>
  <si>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</si>
  <si>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</si>
  <si>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</si>
  <si>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</si>
  <si>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</si>
  <si>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</si>
  <si>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</si>
  <si>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</si>
  <si>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</si>
  <si>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</si>
  <si>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</si>
  <si>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</si>
  <si>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</si>
  <si>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</si>
  <si>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</si>
  <si>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</si>
  <si>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</si>
  <si>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</si>
  <si>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</si>
  <si>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</si>
  <si>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</si>
  <si>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</si>
  <si>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</si>
  <si>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</si>
  <si>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</si>
  <si>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</si>
  <si>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</si>
  <si>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</si>
  <si>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</si>
  <si>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</si>
  <si>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</si>
  <si>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</si>
  <si>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</si>
  <si>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</si>
  <si>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</si>
  <si>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</si>
  <si>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</si>
  <si>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</si>
  <si>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</si>
  <si>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</si>
  <si>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</si>
  <si>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</si>
  <si>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</si>
  <si>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</si>
  <si>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</si>
  <si>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</si>
  <si>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</si>
  <si>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</si>
  <si>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</si>
  <si>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</si>
  <si>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</si>
  <si>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</si>
  <si>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</si>
  <si>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</si>
  <si>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</si>
  <si>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</si>
  <si>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</si>
  <si>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</si>
  <si>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</si>
  <si>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</si>
  <si>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</si>
  <si>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</si>
  <si>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</si>
  <si>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</si>
  <si>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</si>
  <si>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</si>
  <si>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</si>
  <si>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</si>
  <si>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</si>
  <si>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</si>
  <si>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</si>
  <si>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</si>
  <si>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</si>
  <si>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</si>
  <si>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</si>
  <si>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</si>
  <si>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</si>
  <si>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</si>
  <si>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</si>
  <si>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</si>
  <si>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</si>
  <si>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</si>
  <si>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</si>
  <si>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</si>
  <si>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</si>
  <si>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</si>
  <si>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</si>
  <si>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</si>
  <si>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</si>
  <si>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</si>
  <si>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</si>
  <si>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</si>
  <si>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</si>
  <si>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</si>
  <si>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</si>
  <si>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</si>
  <si>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</si>
  <si>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</si>
  <si>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</si>
  <si>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</si>
  <si>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</si>
  <si>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</si>
  <si>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</si>
  <si>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</si>
  <si>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</si>
  <si>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</si>
  <si>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</si>
  <si>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</si>
  <si>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</si>
  <si>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</si>
  <si>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</si>
  <si>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</si>
  <si>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</si>
  <si>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</si>
  <si>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</si>
  <si>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</si>
  <si>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</si>
  <si>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</si>
  <si>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</si>
  <si>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</si>
  <si>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</si>
  <si>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</si>
  <si>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</si>
  <si>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</si>
  <si>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</si>
  <si>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</si>
  <si>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</si>
  <si>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</si>
  <si>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</si>
  <si>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</si>
  <si>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</si>
  <si>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</si>
  <si>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</si>
  <si>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</si>
  <si>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</si>
  <si>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</si>
  <si>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</si>
  <si>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</si>
  <si>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</si>
  <si>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</si>
  <si>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</si>
  <si>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</si>
  <si>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</si>
  <si>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</si>
  <si>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</si>
  <si>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</si>
  <si>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</si>
  <si>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</si>
  <si>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</si>
  <si>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</si>
  <si>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</si>
  <si>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</si>
  <si>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</si>
  <si>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</si>
  <si>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</si>
  <si>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</si>
  <si>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</si>
  <si>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</si>
  <si>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</si>
  <si>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</si>
  <si>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</si>
  <si>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</si>
  <si>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</si>
  <si>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</si>
  <si>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</si>
  <si>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</si>
  <si>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</si>
  <si>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</si>
  <si>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</si>
  <si>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</si>
  <si>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</si>
  <si>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</si>
  <si>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</si>
  <si>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</si>
  <si>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</si>
  <si>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</si>
  <si>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</si>
  <si>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</si>
  <si>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</si>
  <si>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</si>
  <si>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</si>
  <si>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</si>
  <si>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</si>
  <si>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</si>
  <si>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</si>
  <si>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</si>
  <si>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</si>
  <si>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</si>
  <si>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</si>
  <si>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</si>
  <si>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</si>
  <si>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</si>
  <si>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</si>
  <si>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</si>
  <si>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</si>
  <si>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</si>
  <si>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</si>
  <si>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</si>
  <si>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</si>
  <si>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</si>
  <si>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</si>
  <si>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</si>
  <si>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</si>
  <si>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</si>
  <si>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</si>
  <si>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</si>
  <si>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</si>
  <si>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</si>
  <si>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</si>
  <si>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</si>
  <si>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</si>
  <si>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</si>
  <si>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</si>
  <si>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</si>
  <si>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</si>
  <si>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</si>
  <si>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</si>
  <si>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</si>
  <si>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</si>
  <si>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</si>
  <si>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</si>
  <si>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</si>
  <si>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</si>
  <si>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</si>
  <si>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</si>
  <si>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</si>
  <si>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</si>
  <si>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</si>
  <si>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</si>
  <si>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</si>
  <si>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</si>
  <si>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</si>
  <si>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</si>
  <si>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</si>
  <si>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</si>
  <si>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</si>
  <si>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</si>
  <si>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</si>
  <si>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</si>
  <si>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</si>
  <si>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</si>
  <si>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</si>
  <si>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</si>
  <si>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</si>
  <si>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</si>
  <si>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</si>
  <si>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</si>
  <si>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</si>
  <si>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</si>
  <si>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</si>
  <si>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</si>
  <si>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</si>
  <si>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</si>
  <si>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</si>
  <si>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</si>
  <si>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</si>
  <si>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</si>
  <si>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</si>
  <si>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</si>
  <si>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</si>
  <si>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</si>
  <si>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</si>
  <si>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</si>
  <si>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</si>
  <si>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</si>
  <si>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</si>
  <si>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</si>
  <si>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</si>
  <si>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</si>
  <si>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</si>
  <si>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</si>
  <si>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</si>
  <si>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</si>
  <si>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</si>
  <si>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</si>
  <si>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</si>
  <si>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</si>
  <si>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</si>
  <si>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</si>
  <si>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</si>
  <si>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</si>
  <si>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</si>
  <si>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</si>
  <si>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</si>
  <si>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</si>
  <si>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</si>
  <si>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</si>
  <si>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</si>
  <si>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</si>
  <si>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</si>
  <si>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</si>
  <si>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</si>
  <si>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</si>
  <si>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</si>
  <si>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</si>
  <si>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</si>
  <si>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</si>
  <si>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</si>
  <si>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</si>
  <si>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</si>
  <si>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</si>
  <si>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</si>
  <si>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</si>
  <si>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</si>
  <si>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</si>
  <si>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</si>
  <si>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</si>
  <si>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</si>
  <si>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</si>
  <si>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</si>
  <si>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</si>
  <si>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</si>
  <si>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</si>
  <si>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</si>
  <si>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</si>
  <si>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</si>
  <si>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</si>
  <si>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</si>
  <si>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</si>
  <si>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</si>
  <si>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</si>
  <si>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</si>
  <si>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</si>
  <si>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</si>
  <si>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</si>
  <si>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</si>
  <si>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</si>
  <si>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</si>
  <si>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</si>
  <si>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</si>
  <si>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</si>
  <si>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</si>
  <si>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</si>
  <si>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</si>
  <si>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</si>
  <si>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</si>
  <si>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</si>
  <si>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</si>
  <si>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</si>
  <si>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</si>
  <si>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</si>
  <si>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</si>
  <si>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</si>
  <si>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</si>
  <si>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</si>
  <si>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</si>
  <si>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</si>
  <si>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</si>
  <si>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</si>
  <si>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</si>
  <si>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</si>
  <si>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</si>
  <si>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</si>
  <si>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</si>
  <si>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</si>
  <si>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</si>
  <si>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</si>
  <si>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</si>
  <si>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</si>
  <si>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</si>
  <si>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</si>
  <si>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</si>
  <si>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</si>
  <si>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</si>
  <si>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</si>
  <si>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</si>
  <si>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</si>
  <si>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</si>
  <si>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</si>
  <si>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</si>
  <si>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</si>
  <si>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</si>
  <si>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</si>
  <si>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</si>
  <si>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</si>
  <si>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</si>
  <si>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</si>
  <si>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</si>
  <si>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</si>
  <si>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</si>
  <si>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</si>
  <si>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</si>
  <si>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</si>
  <si>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</si>
  <si>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</si>
  <si>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</si>
  <si>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</si>
  <si>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</si>
  <si>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</si>
  <si>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</si>
  <si>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</si>
  <si>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</si>
  <si>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</si>
  <si>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</si>
  <si>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</si>
  <si>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</si>
  <si>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</si>
  <si>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</si>
  <si>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</si>
  <si>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</si>
  <si>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</si>
  <si>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</si>
  <si>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</si>
  <si>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</si>
  <si>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</si>
  <si>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</si>
  <si>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</si>
  <si>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</si>
  <si>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</si>
  <si>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</si>
  <si>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</si>
  <si>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</si>
  <si>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</si>
  <si>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</si>
  <si>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</si>
  <si>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</si>
  <si>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</si>
  <si>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</si>
  <si>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</si>
  <si>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</si>
  <si>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</si>
  <si>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</si>
  <si>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</si>
  <si>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</si>
  <si>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</si>
  <si>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</si>
  <si>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</si>
  <si>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</si>
  <si>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</si>
  <si>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</si>
  <si>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</si>
  <si>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</si>
  <si>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</si>
  <si>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</si>
  <si>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</si>
  <si>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</si>
  <si>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</si>
  <si>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</si>
  <si>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</si>
  <si>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</si>
  <si>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</si>
  <si>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</si>
  <si>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</si>
  <si>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</si>
  <si>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</si>
  <si>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</si>
  <si>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</si>
  <si>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</si>
  <si>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</si>
  <si>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</si>
  <si>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</si>
  <si>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</si>
  <si>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</si>
  <si>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</si>
  <si>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</si>
  <si>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</si>
  <si>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</si>
  <si>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</si>
  <si>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</si>
  <si>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</si>
  <si>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</si>
  <si>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</si>
  <si>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</si>
  <si>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</si>
  <si>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</si>
  <si>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</si>
  <si>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</si>
  <si>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</si>
  <si>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</si>
  <si>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</si>
  <si>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</si>
  <si>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</si>
  <si>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</si>
  <si>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</si>
  <si>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</si>
  <si>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</si>
  <si>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</si>
  <si>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</si>
  <si>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</si>
  <si>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</si>
  <si>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</si>
  <si>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</si>
  <si>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</si>
  <si>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</si>
  <si>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</si>
  <si>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</si>
  <si>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</si>
  <si>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</si>
  <si>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</si>
  <si>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</si>
  <si>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</si>
  <si>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</si>
  <si>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</si>
  <si>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</si>
  <si>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</si>
  <si>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</si>
  <si>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</si>
  <si>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</si>
  <si>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</si>
  <si>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</si>
  <si>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</si>
  <si>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</si>
  <si>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</si>
  <si>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</si>
  <si>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</si>
  <si>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</si>
  <si>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</si>
  <si>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</si>
  <si>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</si>
  <si>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</si>
  <si>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</si>
  <si>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</si>
  <si>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</si>
  <si>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</si>
  <si>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</si>
  <si>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</si>
  <si>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</si>
  <si>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</si>
  <si>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</si>
  <si>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</si>
  <si>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</si>
  <si>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</si>
  <si>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</si>
  <si>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</si>
  <si>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</si>
  <si>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</si>
  <si>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</si>
  <si>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</si>
  <si>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</si>
  <si>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</si>
  <si>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</si>
  <si>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</si>
  <si>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</si>
  <si>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</si>
  <si>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</si>
  <si>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</si>
  <si>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</si>
  <si>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</si>
  <si>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</si>
  <si>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</si>
  <si>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</si>
  <si>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</si>
  <si>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</si>
  <si>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</si>
  <si>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</si>
  <si>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</si>
  <si>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</si>
  <si>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</si>
  <si>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</si>
  <si>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</si>
  <si>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</si>
  <si>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</si>
  <si>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</si>
  <si>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</si>
  <si>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</si>
  <si>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</si>
  <si>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</si>
  <si>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</si>
  <si>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</si>
  <si>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</si>
  <si>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</si>
  <si>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</si>
  <si>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</si>
  <si>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</si>
  <si>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</si>
  <si>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</si>
  <si>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</si>
  <si>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</si>
  <si>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</si>
  <si>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</si>
  <si>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</si>
  <si>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</si>
  <si>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</si>
  <si>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</si>
  <si>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</si>
  <si>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</si>
  <si>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</si>
  <si>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</si>
  <si>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</si>
  <si>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</si>
  <si>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</si>
  <si>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</si>
  <si>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</si>
  <si>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</si>
  <si>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</si>
  <si>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</si>
  <si>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</si>
  <si>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</si>
  <si>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</si>
  <si>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</si>
  <si>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</si>
  <si>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</si>
  <si>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</si>
  <si>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</si>
  <si>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</si>
  <si>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</si>
  <si>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</si>
  <si>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</si>
  <si>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</si>
  <si>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</si>
  <si>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</si>
  <si>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</si>
  <si>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</si>
  <si>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</si>
  <si>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</si>
  <si>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</si>
  <si>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</si>
  <si>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</si>
  <si>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</si>
  <si>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</si>
  <si>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</si>
  <si>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</si>
  <si>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</si>
  <si>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</si>
  <si>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</si>
  <si>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</si>
  <si>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</si>
  <si>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</si>
  <si>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</si>
  <si>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</si>
  <si>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</si>
  <si>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</si>
  <si>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</si>
  <si>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</si>
  <si>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</si>
  <si>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</si>
  <si>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</si>
  <si>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</si>
  <si>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</si>
  <si>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</si>
  <si>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</si>
  <si>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</si>
  <si>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</si>
  <si>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</si>
  <si>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</si>
  <si>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</si>
  <si>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</si>
  <si>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</si>
  <si>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</si>
  <si>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</si>
  <si>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</si>
  <si>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</si>
  <si>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</si>
  <si>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</si>
  <si>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</si>
  <si>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</si>
  <si>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</si>
  <si>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</si>
  <si>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</si>
  <si>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</si>
  <si>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</si>
  <si>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</si>
  <si>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</si>
  <si>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</si>
  <si>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</si>
  <si>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</si>
  <si>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</si>
  <si>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</si>
  <si>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</si>
  <si>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</si>
  <si>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</si>
  <si>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</si>
  <si>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</si>
  <si>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</si>
  <si>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</si>
  <si>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</si>
  <si>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</si>
  <si>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</si>
  <si>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</si>
  <si>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</si>
  <si>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</si>
  <si>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</si>
  <si>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</si>
  <si>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</si>
  <si>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</si>
  <si>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</si>
  <si>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</si>
  <si>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</si>
  <si>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</si>
  <si>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</si>
  <si>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</si>
  <si>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</si>
  <si>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</si>
  <si>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</si>
  <si>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</si>
  <si>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</si>
  <si>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</si>
  <si>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</si>
  <si>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</si>
  <si>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</si>
  <si>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</si>
  <si>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</si>
  <si>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</si>
  <si>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</si>
  <si>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</si>
  <si>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</si>
  <si>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</si>
  <si>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</si>
  <si>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</si>
  <si>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</si>
  <si>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</si>
  <si>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</si>
  <si>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</si>
  <si>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</si>
  <si>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</si>
  <si>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</si>
  <si>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</si>
  <si>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</si>
  <si>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</si>
  <si>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</si>
  <si>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</si>
  <si>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</si>
  <si>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</si>
  <si>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</si>
  <si>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</si>
  <si>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</si>
  <si>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</si>
  <si>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</si>
  <si>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</si>
  <si>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</si>
  <si>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</si>
  <si>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</si>
  <si>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</si>
  <si>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</si>
  <si>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</si>
  <si>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</si>
  <si>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</si>
  <si>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</si>
  <si>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</si>
  <si>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</si>
  <si>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</si>
  <si>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</si>
  <si>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</si>
  <si>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</si>
  <si>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</si>
  <si>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</si>
  <si>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</si>
  <si>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</si>
  <si>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</si>
  <si>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</si>
  <si>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</si>
  <si>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</si>
  <si>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</si>
  <si>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</si>
  <si>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</si>
  <si>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</si>
  <si>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</si>
  <si>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</si>
  <si>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</si>
  <si>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</si>
  <si>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</si>
  <si>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</si>
  <si>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</si>
  <si>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</si>
  <si>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</si>
  <si>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</si>
  <si>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</si>
  <si>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</si>
  <si>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</si>
  <si>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</si>
  <si>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</si>
  <si>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</si>
  <si>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</si>
  <si>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</si>
  <si>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</si>
  <si>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</si>
  <si>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</si>
  <si>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</si>
  <si>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</si>
  <si>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</si>
  <si>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</si>
  <si>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</si>
  <si>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</si>
  <si>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</si>
  <si>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</si>
  <si>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</si>
  <si>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</si>
  <si>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</si>
  <si>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</si>
  <si>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</si>
  <si>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</si>
  <si>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</si>
  <si>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</si>
  <si>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</si>
  <si>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</si>
  <si>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</si>
  <si>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</si>
  <si>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</si>
  <si>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</si>
  <si>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</si>
  <si>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</si>
  <si>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</si>
  <si>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</si>
  <si>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</si>
  <si>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</si>
  <si>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</si>
  <si>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</si>
  <si>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</si>
  <si>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</si>
  <si>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</si>
  <si>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</si>
  <si>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</si>
  <si>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</si>
  <si>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</si>
  <si>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</si>
  <si>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</si>
  <si>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</si>
  <si>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</si>
  <si>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</si>
  <si>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</si>
  <si>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</si>
  <si>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</si>
  <si>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</si>
  <si>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</si>
  <si>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</si>
  <si>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</si>
  <si>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</si>
  <si>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</si>
  <si>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</si>
  <si>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</si>
  <si>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</si>
  <si>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</si>
  <si>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</si>
  <si>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</si>
  <si>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</si>
  <si>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</si>
  <si>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</si>
  <si>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</si>
  <si>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</si>
  <si>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</si>
  <si>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</si>
  <si>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</si>
  <si>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</si>
  <si>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</si>
  <si>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</si>
  <si>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</si>
  <si>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</si>
  <si>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</si>
  <si>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</si>
  <si>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</si>
  <si>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</si>
  <si>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</si>
  <si>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</si>
  <si>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</si>
  <si>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</si>
  <si>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</si>
  <si>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</si>
  <si>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</si>
  <si>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</si>
  <si>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</si>
  <si>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</si>
  <si>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</si>
  <si>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</si>
  <si>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</si>
  <si>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</si>
  <si>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</si>
  <si>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</si>
  <si>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</si>
  <si>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</si>
  <si>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</si>
  <si>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</si>
  <si>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</si>
  <si>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</si>
  <si>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</si>
  <si>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</si>
  <si>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</si>
  <si>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</si>
  <si>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</si>
  <si>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</si>
  <si>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</si>
  <si>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</si>
  <si>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</si>
  <si>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</si>
  <si>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</si>
  <si>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</si>
  <si>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</si>
  <si>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</si>
  <si>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</si>
  <si>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</si>
  <si>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</si>
  <si>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</si>
  <si>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</si>
  <si>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</si>
  <si>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</si>
  <si>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</si>
  <si>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</si>
  <si>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</si>
  <si>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</si>
  <si>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</si>
  <si>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</si>
  <si>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</si>
  <si>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</si>
  <si>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</si>
  <si>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</si>
  <si>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</si>
  <si>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</si>
  <si>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</si>
  <si>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</si>
  <si>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</si>
  <si>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</si>
  <si>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</si>
  <si>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</si>
  <si>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</si>
  <si>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</si>
  <si>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</si>
  <si>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</si>
  <si>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</si>
  <si>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</si>
  <si>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</si>
  <si>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</si>
  <si>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</si>
  <si>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</si>
  <si>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</si>
  <si>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</si>
  <si>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</si>
  <si>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</si>
  <si>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</si>
  <si>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</si>
  <si>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</si>
  <si>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</si>
  <si>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</si>
  <si>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</si>
  <si>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</si>
  <si>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</si>
  <si>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</si>
  <si>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</si>
  <si>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</si>
  <si>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</si>
  <si>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</si>
  <si>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</si>
  <si>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</si>
  <si>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</si>
  <si>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</si>
  <si>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</si>
  <si>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</si>
  <si>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</si>
  <si>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</si>
  <si>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</si>
  <si>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</si>
  <si>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</si>
  <si>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</si>
  <si>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</si>
  <si>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</si>
  <si>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</si>
  <si>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</si>
  <si>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</si>
  <si>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</si>
  <si>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</si>
  <si>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</si>
  <si>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</si>
  <si>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</si>
  <si>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</si>
  <si>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</si>
  <si>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</si>
  <si>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</si>
  <si>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</si>
  <si>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</si>
  <si>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</si>
  <si>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</si>
  <si>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</si>
  <si>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</si>
  <si>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</si>
  <si>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</si>
  <si>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</si>
  <si>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</si>
  <si>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</si>
  <si>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</si>
  <si>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</si>
  <si>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</si>
  <si>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</si>
  <si>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</si>
  <si>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</si>
  <si>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</si>
  <si>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</si>
  <si>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</si>
  <si>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</si>
  <si>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</si>
  <si>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</si>
  <si>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</si>
  <si>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</si>
  <si>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</si>
  <si>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</si>
  <si>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</si>
  <si>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</si>
  <si>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</si>
  <si>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</si>
  <si>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</si>
  <si>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</si>
  <si>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</si>
  <si>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</si>
  <si>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</si>
  <si>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</si>
  <si>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</si>
  <si>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</si>
  <si>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</si>
  <si>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</si>
  <si>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</si>
  <si>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</si>
  <si>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</si>
  <si>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</si>
  <si>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</si>
  <si>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</si>
  <si>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</si>
  <si>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</si>
  <si>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</si>
  <si>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</si>
  <si>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</si>
  <si>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</si>
  <si>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</si>
  <si>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</si>
  <si>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</si>
  <si>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</si>
  <si>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</si>
  <si>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</si>
  <si>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</si>
  <si>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</si>
  <si>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</si>
  <si>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</si>
  <si>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</si>
  <si>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</si>
  <si>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</si>
  <si>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</si>
  <si>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</si>
  <si>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</si>
  <si>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</si>
  <si>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</si>
  <si>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</si>
  <si>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</si>
  <si>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</si>
  <si>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</si>
  <si>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</si>
  <si>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</si>
  <si>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</si>
  <si>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</si>
  <si>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</si>
  <si>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</si>
  <si>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</si>
  <si>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</si>
  <si>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</si>
  <si>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</si>
  <si>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</si>
  <si>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</si>
  <si>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</si>
  <si>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</si>
  <si>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</si>
  <si>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</si>
  <si>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</si>
  <si>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</si>
  <si>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</si>
  <si>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</si>
  <si>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</si>
  <si>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</si>
  <si>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</si>
  <si>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</si>
  <si>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</si>
  <si>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</si>
  <si>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</si>
  <si>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</si>
  <si>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</si>
  <si>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</si>
  <si>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</si>
  <si>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</si>
  <si>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</si>
  <si>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</si>
  <si>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</si>
  <si>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</si>
  <si>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</si>
  <si>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</si>
  <si>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</si>
  <si>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</si>
  <si>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</si>
  <si>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</si>
  <si>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</si>
  <si>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</si>
  <si>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</si>
  <si>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</si>
  <si>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</si>
  <si>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</si>
  <si>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</si>
  <si>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</si>
  <si>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</si>
  <si>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</si>
  <si>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</si>
  <si>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</si>
  <si>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</si>
  <si>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</si>
  <si>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</si>
  <si>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</si>
  <si>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</si>
  <si>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</si>
  <si>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</si>
  <si>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</si>
  <si>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</si>
  <si>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</si>
  <si>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</si>
  <si>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</si>
  <si>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</si>
  <si>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</si>
  <si>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</si>
  <si>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</si>
  <si>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</si>
  <si>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</si>
  <si>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</si>
  <si>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</si>
  <si>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</si>
  <si>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</si>
  <si>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</si>
  <si>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</si>
  <si>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</si>
  <si>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</si>
  <si>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</si>
  <si>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</si>
  <si>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</si>
  <si>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</si>
  <si>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</si>
  <si>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</si>
  <si>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</si>
  <si>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</si>
  <si>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</si>
  <si>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</si>
  <si>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</si>
  <si>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</si>
  <si>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</si>
  <si>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</si>
  <si>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</si>
  <si>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</si>
  <si>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</si>
  <si>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</si>
  <si>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</si>
  <si>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</si>
  <si>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</si>
  <si>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</si>
  <si>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</si>
  <si>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</si>
  <si>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</si>
  <si>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</si>
  <si>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</si>
  <si>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</si>
  <si>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</si>
  <si>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</si>
  <si>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</si>
  <si>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</si>
  <si>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</si>
  <si>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</si>
  <si>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</si>
  <si>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</si>
  <si>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</si>
  <si>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</si>
  <si>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</si>
  <si>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</si>
  <si>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</si>
  <si>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</si>
  <si>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</si>
  <si>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</si>
  <si>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</si>
  <si>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</si>
  <si>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</si>
  <si>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</si>
  <si>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</si>
  <si>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</si>
  <si>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</si>
  <si>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</si>
  <si>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</si>
  <si>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</si>
  <si>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</si>
  <si>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</si>
  <si>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</si>
  <si>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</si>
  <si>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</si>
  <si>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</si>
  <si>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</si>
  <si>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</si>
  <si>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</si>
  <si>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</si>
  <si>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</si>
  <si>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</si>
  <si>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</si>
  <si>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</si>
  <si>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</si>
  <si>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</si>
  <si>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</si>
  <si>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</si>
  <si>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</si>
  <si>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</si>
  <si>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</si>
  <si>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</si>
  <si>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</si>
  <si>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</si>
  <si>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</si>
  <si>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</si>
  <si>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</si>
  <si>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</si>
  <si>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</si>
  <si>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</si>
  <si>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</si>
  <si>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</si>
  <si>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</si>
  <si>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</si>
  <si>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</si>
  <si>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</si>
  <si>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</si>
  <si>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</si>
  <si>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</si>
  <si>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</si>
  <si>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</si>
  <si>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</si>
  <si>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</si>
  <si>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</si>
  <si>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</si>
  <si>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</si>
  <si>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</si>
  <si>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</si>
  <si>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</si>
  <si>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</si>
  <si>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</si>
  <si>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</si>
  <si>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</si>
  <si>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</si>
  <si>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</si>
  <si>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</si>
  <si>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</si>
  <si>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</si>
  <si>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</si>
  <si>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</si>
  <si>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</si>
  <si>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</si>
  <si>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</si>
  <si>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</si>
  <si>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</si>
  <si>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</si>
  <si>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</si>
  <si>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</si>
  <si>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</si>
  <si>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</si>
  <si>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</si>
  <si>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</si>
  <si>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</si>
  <si>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</si>
  <si>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</si>
  <si>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</si>
  <si>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</si>
  <si>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</si>
  <si>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</si>
  <si>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</si>
  <si>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</si>
  <si>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</si>
  <si>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</si>
  <si>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</si>
  <si>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</si>
  <si>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</si>
  <si>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</si>
  <si>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</si>
  <si>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</si>
  <si>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</si>
  <si>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</si>
  <si>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</si>
  <si>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</si>
  <si>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</si>
  <si>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</si>
  <si>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</si>
  <si>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</si>
  <si>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</si>
  <si>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</si>
  <si>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</si>
  <si>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</si>
  <si>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</si>
  <si>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</si>
  <si>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</si>
  <si>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</si>
  <si>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</si>
  <si>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</si>
  <si>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</si>
  <si>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</si>
  <si>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</si>
  <si>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</si>
  <si>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</si>
  <si>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</si>
  <si>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</si>
  <si>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</si>
  <si>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</si>
  <si>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</si>
  <si>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</si>
  <si>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</si>
  <si>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</si>
  <si>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</si>
  <si>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</si>
  <si>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</si>
  <si>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</si>
  <si>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</si>
  <si>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</si>
  <si>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</si>
  <si>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</si>
  <si>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</si>
  <si>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</si>
  <si>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</si>
  <si>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</si>
  <si>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</si>
  <si>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</si>
  <si>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</si>
  <si>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</si>
  <si>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</si>
  <si>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</si>
  <si>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</si>
  <si>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</si>
  <si>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</si>
  <si>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</si>
  <si>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</si>
  <si>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</si>
  <si>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</si>
  <si>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</si>
  <si>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</si>
  <si>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</si>
  <si>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</si>
  <si>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</si>
  <si>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</si>
  <si>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</si>
  <si>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</si>
  <si>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</si>
  <si>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</si>
  <si>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</si>
  <si>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</si>
  <si>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</si>
  <si>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</si>
  <si>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</si>
  <si>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</si>
  <si>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</si>
  <si>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</si>
  <si>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</si>
  <si>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</si>
  <si>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</si>
  <si>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</si>
  <si>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</si>
  <si>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</si>
  <si>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</si>
  <si>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</si>
  <si>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</si>
  <si>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</si>
  <si>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</si>
  <si>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</si>
  <si>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</si>
  <si>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</si>
  <si>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</si>
  <si>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</si>
  <si>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</si>
  <si>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</si>
  <si>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</si>
  <si>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</si>
  <si>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</si>
  <si>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</si>
  <si>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</si>
  <si>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</si>
  <si>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</si>
  <si>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</si>
  <si>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</si>
  <si>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</si>
  <si>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</si>
  <si>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</si>
  <si>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</si>
  <si>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</si>
  <si>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</si>
  <si>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</si>
  <si>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</si>
  <si>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</si>
  <si>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</si>
  <si>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</si>
  <si>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</si>
  <si>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</si>
  <si>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</si>
  <si>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</si>
  <si>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</si>
  <si>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</si>
  <si>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</si>
  <si>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</si>
  <si>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</si>
  <si>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</si>
  <si>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</si>
  <si>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</si>
  <si>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</si>
  <si>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</si>
  <si>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</si>
  <si>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</si>
  <si>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</si>
  <si>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</si>
  <si>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</si>
  <si>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</si>
  <si>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</si>
  <si>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</si>
  <si>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</si>
  <si>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</si>
  <si>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</si>
  <si>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</si>
  <si>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</si>
  <si>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</si>
  <si>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</si>
  <si>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</si>
  <si>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</si>
  <si>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</si>
  <si>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</si>
  <si>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</si>
  <si>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</si>
  <si>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</si>
  <si>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</si>
  <si>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</si>
  <si>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</si>
  <si>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</si>
  <si>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</si>
  <si>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</si>
  <si>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</si>
  <si>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</si>
  <si>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</si>
  <si>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</si>
  <si>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</si>
  <si>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</si>
  <si>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</si>
  <si>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</si>
  <si>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</si>
  <si>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</si>
  <si>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</si>
  <si>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</si>
  <si>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</si>
  <si>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</si>
  <si>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</si>
  <si>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</si>
  <si>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</si>
  <si>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</si>
  <si>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</si>
  <si>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</si>
  <si>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</si>
  <si>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</si>
  <si>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</si>
  <si>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</si>
  <si>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</si>
  <si>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</si>
  <si>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</si>
  <si>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</si>
  <si>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</si>
  <si>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</si>
  <si>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</si>
  <si>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</si>
  <si>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</si>
  <si>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</si>
  <si>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</si>
  <si>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</si>
  <si>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</si>
  <si>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</si>
  <si>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</si>
  <si>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</si>
  <si>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</si>
  <si>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</si>
  <si>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</si>
  <si>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</si>
  <si>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</si>
  <si>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</si>
  <si>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</si>
  <si>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</si>
  <si>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</si>
  <si>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</si>
  <si>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</si>
  <si>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</si>
  <si>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</si>
  <si>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</si>
  <si>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</si>
  <si>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</si>
  <si>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</si>
  <si>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</si>
  <si>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</si>
  <si>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</si>
  <si>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</si>
  <si>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</si>
  <si>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</si>
  <si>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</si>
  <si>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</si>
  <si>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</si>
  <si>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</si>
  <si>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</si>
  <si>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</si>
  <si>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</si>
  <si>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</si>
  <si>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</si>
  <si>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</si>
  <si>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</si>
  <si>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</si>
  <si>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</si>
  <si>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</si>
  <si>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</si>
  <si>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</si>
  <si>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</si>
  <si>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</si>
  <si>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</si>
  <si>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</si>
  <si>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</si>
  <si>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</si>
  <si>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</si>
  <si>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</si>
  <si>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</si>
  <si>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</si>
  <si>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</si>
  <si>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</si>
  <si>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</si>
  <si>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</si>
  <si>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</si>
  <si>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</si>
  <si>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</si>
  <si>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</si>
  <si>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</si>
  <si>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</si>
  <si>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</si>
  <si>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</si>
  <si>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</si>
  <si>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</si>
  <si>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</si>
  <si>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</si>
  <si>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</si>
  <si>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</si>
  <si>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</si>
  <si>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</si>
  <si>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</si>
  <si>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</si>
  <si>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</si>
  <si>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</si>
  <si>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</si>
  <si>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</si>
  <si>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</si>
  <si>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</si>
  <si>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</si>
  <si>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</si>
  <si>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</si>
  <si>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</si>
  <si>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</si>
  <si>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</si>
  <si>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</si>
  <si>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</si>
  <si>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</si>
  <si>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</si>
  <si>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</si>
  <si>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</si>
  <si>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</si>
  <si>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</si>
  <si>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</si>
  <si>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</si>
  <si>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</si>
  <si>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</si>
  <si>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</si>
  <si>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</si>
  <si>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</si>
  <si>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</si>
  <si>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</si>
  <si>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</si>
  <si>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</si>
  <si>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</si>
  <si>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</si>
  <si>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</si>
  <si>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</si>
  <si>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</si>
  <si>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</si>
  <si>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</si>
  <si>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</si>
  <si>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</si>
  <si>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</si>
  <si>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</si>
  <si>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</si>
  <si>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</si>
  <si>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</si>
  <si>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</si>
  <si>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</si>
  <si>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</si>
  <si>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</si>
  <si>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</si>
  <si>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</si>
  <si>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</si>
  <si>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</si>
  <si>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</si>
  <si>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</si>
  <si>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</si>
  <si>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</si>
  <si>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</si>
  <si>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</si>
  <si>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</si>
  <si>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</si>
  <si>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</si>
  <si>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</si>
  <si>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</si>
  <si>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</si>
  <si>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</si>
  <si>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</si>
  <si>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</si>
  <si>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</si>
  <si>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</si>
  <si>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</si>
  <si>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</si>
  <si>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</si>
  <si>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</si>
  <si>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</si>
  <si>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</si>
  <si>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</si>
  <si>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</si>
  <si>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</si>
  <si>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</si>
  <si>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</si>
  <si>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</si>
  <si>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</si>
  <si>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</si>
  <si>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</si>
  <si>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</si>
  <si>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</si>
  <si>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</si>
  <si>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</si>
  <si>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</si>
  <si>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</si>
  <si>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</si>
  <si>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</si>
  <si>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</si>
  <si>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</si>
  <si>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</si>
  <si>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</si>
  <si>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</si>
  <si>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</si>
  <si>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</si>
  <si>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</si>
  <si>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</si>
  <si>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</si>
  <si>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</si>
  <si>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</si>
  <si>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</si>
  <si>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</si>
  <si>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</si>
  <si>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</si>
  <si>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</si>
  <si>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</si>
  <si>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</si>
  <si>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</si>
  <si>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</si>
  <si>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</si>
  <si>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</si>
  <si>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</si>
  <si>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</si>
  <si>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</si>
  <si>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</si>
  <si>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</si>
  <si>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</si>
  <si>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</si>
  <si>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</si>
  <si>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</si>
  <si>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</si>
  <si>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</si>
  <si>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</si>
  <si>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</si>
  <si>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</si>
  <si>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</si>
  <si>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</si>
  <si>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</si>
  <si>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</si>
  <si>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</si>
  <si>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</si>
  <si>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</si>
  <si>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</si>
  <si>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</si>
  <si>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</si>
  <si>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</si>
  <si>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</si>
  <si>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</si>
  <si>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</si>
  <si>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</si>
  <si>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</si>
  <si>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</si>
  <si>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</si>
  <si>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</si>
  <si>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</si>
  <si>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</si>
  <si>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</si>
  <si>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</si>
  <si>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</si>
  <si>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</si>
  <si>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</si>
  <si>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</si>
  <si>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</si>
  <si>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</si>
  <si>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</si>
  <si>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</si>
  <si>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</si>
  <si>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</si>
  <si>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</si>
  <si>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</si>
  <si>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</si>
  <si>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</si>
  <si>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</si>
  <si>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</si>
  <si>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</si>
  <si>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</si>
  <si>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</si>
  <si>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</si>
  <si>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</si>
  <si>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</si>
  <si>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</si>
  <si>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</si>
  <si>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</si>
  <si>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</si>
  <si>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</si>
  <si>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</si>
  <si>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</si>
  <si>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</si>
  <si>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</si>
  <si>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</si>
  <si>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</si>
  <si>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</si>
  <si>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</si>
  <si>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</si>
  <si>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</si>
  <si>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</si>
  <si>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</si>
  <si>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</si>
  <si>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</si>
  <si>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</si>
  <si>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</si>
  <si>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</si>
  <si>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</si>
  <si>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</si>
  <si>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</si>
  <si>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</si>
  <si>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</si>
  <si>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</si>
  <si>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</si>
  <si>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</si>
  <si>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</si>
  <si>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</si>
  <si>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</si>
  <si>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</si>
  <si>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</si>
  <si>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</si>
  <si>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</si>
  <si>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</si>
  <si>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</si>
  <si>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</si>
  <si>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</si>
  <si>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</si>
  <si>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</si>
  <si>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</si>
  <si>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</si>
  <si>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</si>
  <si>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</si>
  <si>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</si>
  <si>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</si>
  <si>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</si>
  <si>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</si>
  <si>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</si>
  <si>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</si>
  <si>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</si>
  <si>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</si>
  <si>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</si>
  <si>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</si>
  <si>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</si>
  <si>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</si>
  <si>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</si>
  <si>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</si>
  <si>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</si>
  <si>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</si>
  <si>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</si>
  <si>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</si>
  <si>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</si>
  <si>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</si>
  <si>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</si>
  <si>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</si>
  <si>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</si>
  <si>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</si>
  <si>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</si>
  <si>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</si>
  <si>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</si>
  <si>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</si>
  <si>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</si>
  <si>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</si>
  <si>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</si>
  <si>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</si>
  <si>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</si>
  <si>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</si>
  <si>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</si>
  <si>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</si>
  <si>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</si>
  <si>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</si>
  <si>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</si>
  <si>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</si>
  <si>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</si>
  <si>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</si>
  <si>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</si>
  <si>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</si>
  <si>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</si>
  <si>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</si>
  <si>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</si>
  <si>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</si>
  <si>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</si>
  <si>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</si>
  <si>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</si>
  <si>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</si>
  <si>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</si>
  <si>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</si>
  <si>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</si>
  <si>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</si>
  <si>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</si>
  <si>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</si>
  <si>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</si>
  <si>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</si>
  <si>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</si>
  <si>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</si>
  <si>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</si>
  <si>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</si>
  <si>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</si>
  <si>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</si>
  <si>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</si>
  <si>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</si>
  <si>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</si>
  <si>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</si>
  <si>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</si>
  <si>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</si>
  <si>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</si>
  <si>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</si>
  <si>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</si>
  <si>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</si>
  <si>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</si>
  <si>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</si>
  <si>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</si>
  <si>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</si>
  <si>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</si>
  <si>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</si>
  <si>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</si>
  <si>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</si>
  <si>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</si>
  <si>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</si>
  <si>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</si>
  <si>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</si>
  <si>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</si>
  <si>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</si>
  <si>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</si>
  <si>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</si>
  <si>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</si>
  <si>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</si>
  <si>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</si>
  <si>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</si>
  <si>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</si>
  <si>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</si>
  <si>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</si>
  <si>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</si>
  <si>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</si>
  <si>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</si>
  <si>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</si>
  <si>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</si>
  <si>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</si>
  <si>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</si>
  <si>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</si>
  <si>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</si>
  <si>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</si>
  <si>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</si>
  <si>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</si>
  <si>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</si>
  <si>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</si>
  <si>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</si>
  <si>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</si>
  <si>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</si>
  <si>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</si>
  <si>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</si>
  <si>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</si>
  <si>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</si>
  <si>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</si>
  <si>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</si>
  <si>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</si>
  <si>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</si>
  <si>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</si>
  <si>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</si>
  <si>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</si>
  <si>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</si>
  <si>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</si>
  <si>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</si>
  <si>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</si>
  <si>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</si>
  <si>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</si>
  <si>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</si>
  <si>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</si>
  <si>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</si>
  <si>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</si>
  <si>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</si>
  <si>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</si>
  <si>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</si>
  <si>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</si>
  <si>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</si>
  <si>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</si>
  <si>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</si>
  <si>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</si>
  <si>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</si>
  <si>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</si>
  <si>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</si>
  <si>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</si>
  <si>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</si>
  <si>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</si>
  <si>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</si>
  <si>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</si>
  <si>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</si>
  <si>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</si>
  <si>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</si>
  <si>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</si>
  <si>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</si>
  <si>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</si>
  <si>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</si>
  <si>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</si>
  <si>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</si>
  <si>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</si>
  <si>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</si>
  <si>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</si>
  <si>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</si>
  <si>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</si>
  <si>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</si>
  <si>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</si>
  <si>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</si>
  <si>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</si>
  <si>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</si>
  <si>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</si>
  <si>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</si>
  <si>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</si>
  <si>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</si>
  <si>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</si>
  <si>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</si>
  <si>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</si>
  <si>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</si>
  <si>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</si>
  <si>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</si>
  <si>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</si>
  <si>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</si>
  <si>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</si>
  <si>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</si>
  <si>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</si>
  <si>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</si>
  <si>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</si>
  <si>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</si>
  <si>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</si>
  <si>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</si>
  <si>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</si>
  <si>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</si>
  <si>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</si>
  <si>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</si>
  <si>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</si>
  <si>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</si>
  <si>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</si>
  <si>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</si>
  <si>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</si>
  <si>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</si>
  <si>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</si>
  <si>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</si>
  <si>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</si>
  <si>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</si>
  <si>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</si>
  <si>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</si>
  <si>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</si>
  <si>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</si>
  <si>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</si>
  <si>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</si>
  <si>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</si>
  <si>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</si>
  <si>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</si>
  <si>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</si>
  <si>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</si>
  <si>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</si>
  <si>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</si>
  <si>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</si>
  <si>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</si>
  <si>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</si>
  <si>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</si>
  <si>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</si>
  <si>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</si>
  <si>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</si>
  <si>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</si>
  <si>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</si>
  <si>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</si>
  <si>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</si>
  <si>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</si>
  <si>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</si>
  <si>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</si>
  <si>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</si>
  <si>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</si>
  <si>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</si>
  <si>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</si>
  <si>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</si>
  <si>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</si>
  <si>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</si>
  <si>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</si>
  <si>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</si>
  <si>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</si>
  <si>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</si>
  <si>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</si>
  <si>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</si>
  <si>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</si>
  <si>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</si>
  <si>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</si>
  <si>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</si>
  <si>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</si>
  <si>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</si>
  <si>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</si>
  <si>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</si>
  <si>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</si>
  <si>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</si>
  <si>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</si>
  <si>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</si>
  <si>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</si>
  <si>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</si>
  <si>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</si>
  <si>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</si>
  <si>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</si>
  <si>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</si>
  <si>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</si>
  <si>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</si>
  <si>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</si>
  <si>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</si>
  <si>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</si>
  <si>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</si>
  <si>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</si>
  <si>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</si>
  <si>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</si>
  <si>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</si>
  <si>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</si>
  <si>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</si>
  <si>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</si>
  <si>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</si>
  <si>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</si>
  <si>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</si>
  <si>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</si>
  <si>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</si>
  <si>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</si>
  <si>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</si>
  <si>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</si>
  <si>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</si>
  <si>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</si>
  <si>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</si>
  <si>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</si>
  <si>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</si>
  <si>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</si>
  <si>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</si>
  <si>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</si>
  <si>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</si>
  <si>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</si>
  <si>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</si>
  <si>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</si>
  <si>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</si>
  <si>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</si>
  <si>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</si>
  <si>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</si>
  <si>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</si>
  <si>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</si>
  <si>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</si>
  <si>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</si>
  <si>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</si>
  <si>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</si>
  <si>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</si>
  <si>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</si>
  <si>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</si>
  <si>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</si>
  <si>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</si>
  <si>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</si>
  <si>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</si>
  <si>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</si>
  <si>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</si>
  <si>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</si>
  <si>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</si>
  <si>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</si>
  <si>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</si>
  <si>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</si>
  <si>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</si>
  <si>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</si>
  <si>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</si>
  <si>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</si>
  <si>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</si>
  <si>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</si>
  <si>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</si>
  <si>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</si>
  <si>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</si>
  <si>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</si>
  <si>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</si>
  <si>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</si>
  <si>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</si>
  <si>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</si>
  <si>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</si>
  <si>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</si>
  <si>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</si>
  <si>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</si>
  <si>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</si>
  <si>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</si>
  <si>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</si>
  <si>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</si>
  <si>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</si>
  <si>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</si>
  <si>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</si>
  <si>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</si>
  <si>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</si>
  <si>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</si>
  <si>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</si>
  <si>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</si>
  <si>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</si>
  <si>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</si>
  <si>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</si>
  <si>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</si>
  <si>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</si>
  <si>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</si>
  <si>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</si>
  <si>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</si>
  <si>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</si>
  <si>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</si>
  <si>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</si>
  <si>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</si>
  <si>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</si>
  <si>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</si>
  <si>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</si>
  <si>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</si>
  <si>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</si>
  <si>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</si>
  <si>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</si>
  <si>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</si>
  <si>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</si>
  <si>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</si>
  <si>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</si>
  <si>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</si>
  <si>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</si>
  <si>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</si>
  <si>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</si>
  <si>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</si>
  <si>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</si>
  <si>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</si>
  <si>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</si>
  <si>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</si>
  <si>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</si>
  <si>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</si>
  <si>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</si>
  <si>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</si>
  <si>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</si>
  <si>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</si>
  <si>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</si>
  <si>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</si>
  <si>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</si>
  <si>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</si>
  <si>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</si>
  <si>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</si>
  <si>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</si>
  <si>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</si>
  <si>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</si>
  <si>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</si>
  <si>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</si>
  <si>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</si>
  <si>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</si>
  <si>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</si>
  <si>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</si>
  <si>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</si>
  <si>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</si>
  <si>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</si>
  <si>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</si>
  <si>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</si>
  <si>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</si>
  <si>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</si>
  <si>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</si>
  <si>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</si>
  <si>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</si>
  <si>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</si>
  <si>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</si>
  <si>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</si>
  <si>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</si>
  <si>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</si>
  <si>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</si>
  <si>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</si>
  <si>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</si>
  <si>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</si>
  <si>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</si>
  <si>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</si>
  <si>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</si>
  <si>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</si>
  <si>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</si>
  <si>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</si>
  <si>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</si>
  <si>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</si>
  <si>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</si>
  <si>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</si>
  <si>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</si>
  <si>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</si>
  <si>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</si>
  <si>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</si>
  <si>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</si>
  <si>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</si>
  <si>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</si>
  <si>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</si>
  <si>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</si>
  <si>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</si>
  <si>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</si>
  <si>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</si>
  <si>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</si>
  <si>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</si>
  <si>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</si>
  <si>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</si>
  <si>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</si>
  <si>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</si>
  <si>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</si>
  <si>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</si>
  <si>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</si>
  <si>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</si>
  <si>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</si>
  <si>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</si>
  <si>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</si>
  <si>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</si>
  <si>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</si>
  <si>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</si>
  <si>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</si>
  <si>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</si>
  <si>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</si>
  <si>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</si>
  <si>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</si>
  <si>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</si>
  <si>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</si>
  <si>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</si>
  <si>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</si>
  <si>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</si>
  <si>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</si>
  <si>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</si>
  <si>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</si>
  <si>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</si>
  <si>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</si>
  <si>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</si>
  <si>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</si>
  <si>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</si>
  <si>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</si>
  <si>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</si>
  <si>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</si>
  <si>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</si>
  <si>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</si>
  <si>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</si>
  <si>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</si>
  <si>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</si>
  <si>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</si>
  <si>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</si>
  <si>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</si>
  <si>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</si>
  <si>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</si>
  <si>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</si>
  <si>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</si>
  <si>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</si>
  <si>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</si>
  <si>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</si>
  <si>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</si>
  <si>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</si>
  <si>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</si>
  <si>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</si>
  <si>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</si>
  <si>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</si>
  <si>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</si>
  <si>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</si>
  <si>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</si>
  <si>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</si>
  <si>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</si>
  <si>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</si>
  <si>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</si>
  <si>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</si>
  <si>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</si>
  <si>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</si>
  <si>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</si>
  <si>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</si>
  <si>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</si>
  <si>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</si>
  <si>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</si>
  <si>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</si>
  <si>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</si>
  <si>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</si>
  <si>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</si>
  <si>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</si>
  <si>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</si>
  <si>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</si>
  <si>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</si>
  <si>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</si>
  <si>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</si>
  <si>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</si>
  <si>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</si>
  <si>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</si>
  <si>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</si>
  <si>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</si>
  <si>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</si>
  <si>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</si>
  <si>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</si>
  <si>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</si>
  <si>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</si>
  <si>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</si>
  <si>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</si>
  <si>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</si>
  <si>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</si>
  <si>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</si>
  <si>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</si>
  <si>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</si>
  <si>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</si>
  <si>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</si>
  <si>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</si>
  <si>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</si>
  <si>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</si>
  <si>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</si>
  <si>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</si>
  <si>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</si>
  <si>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</si>
  <si>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</si>
  <si>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</si>
  <si>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</si>
  <si>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</si>
  <si>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</si>
  <si>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</si>
  <si>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</si>
  <si>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</si>
  <si>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</si>
  <si>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</si>
  <si>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</si>
  <si>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</si>
  <si>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</si>
  <si>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</si>
  <si>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</si>
  <si>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</si>
  <si>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</si>
  <si>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</si>
  <si>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</si>
  <si>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</si>
  <si>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</si>
  <si>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</si>
  <si>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</si>
  <si>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</si>
  <si>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</si>
  <si>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</si>
  <si>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</si>
  <si>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</si>
  <si>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</si>
  <si>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</si>
  <si>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</si>
  <si>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</si>
  <si>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</si>
  <si>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</si>
  <si>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</si>
  <si>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</si>
  <si>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</si>
  <si>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</si>
  <si>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</si>
  <si>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</si>
  <si>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</si>
  <si>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</si>
  <si>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</si>
  <si>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</si>
  <si>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</si>
  <si>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</si>
  <si>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</si>
  <si>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</si>
  <si>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</si>
  <si>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</si>
  <si>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</si>
  <si>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</si>
  <si>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</si>
  <si>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</si>
  <si>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</si>
  <si>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</si>
  <si>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</si>
  <si>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</si>
  <si>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</si>
  <si>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</si>
  <si>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</si>
  <si>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</si>
  <si>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</si>
  <si>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</si>
  <si>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</si>
  <si>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</si>
  <si>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</si>
  <si>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</si>
  <si>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</si>
  <si>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</si>
  <si>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</si>
  <si>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</si>
  <si>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</si>
  <si>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</si>
  <si>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</si>
  <si>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</si>
  <si>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</si>
  <si>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</si>
  <si>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</si>
  <si>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</si>
  <si>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</si>
  <si>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</si>
  <si>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</si>
  <si>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</si>
  <si>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</si>
  <si>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</si>
  <si>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</si>
  <si>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</si>
  <si>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</si>
  <si>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</si>
  <si>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</si>
  <si>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</si>
  <si>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</si>
  <si>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</si>
  <si>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</si>
  <si>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</si>
  <si>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</si>
  <si>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</si>
  <si>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</si>
  <si>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</si>
  <si>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</si>
  <si>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</si>
  <si>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</si>
  <si>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</si>
  <si>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</si>
  <si>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</si>
  <si>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</si>
  <si>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</si>
  <si>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</si>
  <si>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</si>
  <si>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</si>
  <si>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</si>
  <si>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</si>
  <si>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</si>
  <si>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</si>
  <si>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</si>
  <si>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</si>
  <si>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</si>
  <si>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</si>
  <si>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</si>
  <si>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</si>
  <si>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</si>
  <si>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</si>
  <si>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</si>
  <si>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</si>
  <si>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</si>
  <si>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</si>
  <si>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</si>
  <si>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</si>
  <si>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</si>
  <si>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</si>
  <si>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</si>
  <si>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</si>
  <si>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</si>
  <si>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</si>
  <si>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</si>
  <si>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</si>
  <si>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</si>
  <si>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</si>
  <si>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</si>
  <si>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</si>
  <si>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</si>
  <si>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</si>
  <si>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</si>
  <si>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</si>
  <si>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</si>
  <si>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</si>
  <si>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</si>
  <si>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</si>
  <si>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</si>
  <si>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</si>
  <si>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</si>
  <si>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</si>
  <si>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</si>
  <si>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</si>
  <si>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</si>
  <si>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</si>
  <si>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</si>
  <si>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</si>
  <si>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</si>
  <si>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</si>
  <si>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</si>
  <si>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</si>
  <si>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</si>
  <si>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</si>
  <si>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</si>
  <si>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</si>
  <si>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</si>
  <si>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</si>
  <si>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</si>
  <si>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</si>
  <si>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</si>
  <si>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</si>
  <si>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</si>
  <si>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</si>
  <si>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</si>
  <si>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</si>
  <si>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</si>
  <si>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</si>
  <si>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</si>
  <si>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</si>
  <si>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</si>
  <si>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</si>
  <si>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</si>
  <si>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</si>
  <si>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</si>
  <si>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</si>
  <si>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</si>
  <si>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</si>
  <si>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</si>
  <si>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</si>
  <si>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</si>
  <si>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</si>
  <si>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</si>
  <si>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</si>
  <si>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</si>
  <si>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</si>
  <si>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</si>
  <si>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</si>
  <si>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</si>
  <si>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</si>
  <si>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</si>
  <si>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</si>
  <si>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</si>
  <si>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</si>
  <si>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</si>
  <si>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</si>
  <si>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</si>
  <si>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</si>
  <si>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</si>
  <si>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</si>
  <si>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</si>
  <si>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</si>
  <si>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</si>
  <si>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</si>
  <si>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</si>
  <si>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</si>
  <si>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</si>
  <si>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</si>
  <si>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</si>
  <si>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</si>
  <si>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</si>
  <si>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</si>
  <si>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</si>
  <si>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</si>
  <si>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</si>
  <si>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</si>
  <si>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</si>
  <si>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</si>
  <si>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</si>
  <si>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</si>
  <si>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</si>
  <si>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</si>
  <si>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</si>
  <si>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</si>
  <si>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</si>
  <si>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</si>
  <si>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</si>
  <si>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</si>
  <si>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</si>
  <si>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</si>
  <si>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</si>
  <si>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</si>
  <si>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</si>
  <si>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</si>
  <si>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</si>
  <si>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</si>
  <si>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</si>
  <si>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</si>
  <si>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</si>
  <si>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</si>
  <si>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</si>
  <si>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</si>
  <si>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</si>
  <si>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</si>
  <si>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</si>
  <si>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</si>
  <si>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</si>
  <si>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</si>
  <si>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</si>
  <si>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</si>
  <si>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</si>
  <si>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</si>
  <si>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</si>
  <si>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</si>
  <si>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</si>
  <si>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</si>
  <si>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</si>
  <si>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</si>
  <si>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</si>
  <si>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</si>
  <si>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</si>
  <si>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</si>
  <si>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</si>
  <si>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</si>
  <si>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</si>
  <si>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</si>
  <si>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</si>
  <si>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</si>
  <si>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</si>
  <si>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</si>
  <si>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</si>
  <si>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</si>
  <si>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</si>
  <si>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</si>
  <si>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</si>
  <si>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</si>
  <si>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</si>
  <si>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</si>
  <si>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</si>
  <si>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</si>
  <si>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</si>
  <si>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</si>
  <si>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</si>
  <si>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</si>
  <si>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</si>
  <si>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</si>
  <si>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</si>
  <si>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</si>
  <si>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</si>
  <si>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</si>
  <si>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</si>
  <si>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</si>
  <si>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</si>
  <si>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</si>
  <si>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</si>
  <si>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</si>
  <si>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</si>
  <si>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</si>
  <si>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</si>
  <si>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</si>
  <si>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</si>
  <si>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</si>
  <si>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</si>
  <si>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</si>
  <si>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</si>
  <si>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</si>
  <si>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</si>
  <si>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</si>
  <si>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</si>
  <si>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</si>
  <si>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</si>
  <si>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</si>
  <si>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</si>
  <si>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</si>
  <si>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</si>
  <si>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</si>
  <si>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</si>
  <si>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</si>
  <si>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</si>
  <si>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</si>
  <si>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</si>
  <si>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</si>
  <si>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</si>
  <si>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</si>
  <si>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</si>
  <si>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</si>
  <si>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</si>
  <si>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</si>
  <si>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</si>
  <si>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</si>
  <si>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</si>
  <si>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</si>
  <si>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</si>
  <si>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</si>
  <si>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</si>
  <si>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</si>
  <si>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</si>
  <si>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</si>
  <si>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</si>
  <si>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</si>
  <si>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</si>
  <si>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</si>
  <si>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</si>
  <si>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</si>
  <si>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</si>
  <si>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</si>
  <si>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</si>
  <si>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</si>
  <si>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</si>
  <si>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</si>
  <si>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</si>
  <si>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</si>
  <si>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</si>
  <si>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</si>
  <si>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</si>
  <si>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</si>
  <si>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</si>
  <si>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</si>
  <si>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</si>
  <si>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</si>
  <si>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</si>
  <si>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</si>
  <si>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</si>
  <si>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</si>
  <si>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</si>
  <si>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</si>
  <si>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</si>
  <si>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</si>
  <si>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</si>
  <si>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</si>
  <si>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</si>
  <si>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</si>
  <si>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</si>
  <si>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</si>
  <si>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</si>
  <si>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</si>
  <si>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</si>
  <si>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</si>
  <si>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</si>
  <si>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</si>
  <si>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</si>
  <si>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</si>
  <si>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</si>
  <si>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</si>
  <si>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</si>
  <si>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</si>
  <si>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</si>
  <si>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</si>
  <si>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</si>
  <si>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</si>
  <si>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</si>
  <si>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</si>
  <si>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</si>
  <si>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</si>
  <si>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</si>
  <si>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</si>
  <si>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</si>
  <si>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</si>
  <si>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</si>
  <si>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</si>
  <si>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</si>
  <si>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</si>
  <si>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</si>
  <si>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</si>
  <si>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</si>
  <si>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</si>
  <si>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</si>
  <si>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</si>
  <si>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</si>
  <si>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</si>
  <si>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</si>
  <si>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</si>
  <si>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</si>
  <si>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</si>
  <si>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</si>
  <si>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</si>
  <si>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</si>
  <si>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</si>
  <si>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</si>
  <si>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</si>
  <si>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</si>
  <si>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</si>
  <si>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</si>
  <si>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</si>
  <si>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</si>
  <si>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</si>
  <si>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</si>
  <si>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</si>
  <si>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</si>
  <si>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</si>
  <si>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</si>
  <si>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</si>
  <si>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</si>
  <si>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</si>
  <si>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</si>
  <si>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</si>
  <si>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</si>
  <si>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</si>
  <si>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</si>
  <si>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</si>
  <si>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</si>
  <si>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</si>
  <si>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</si>
  <si>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</si>
  <si>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</si>
  <si>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</si>
  <si>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</si>
  <si>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</si>
  <si>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</si>
  <si>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</si>
  <si>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</si>
  <si>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</si>
  <si>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</si>
  <si>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</si>
  <si>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</si>
  <si>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</si>
  <si>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</si>
  <si>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</si>
  <si>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</si>
  <si>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</si>
  <si>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</si>
  <si>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</si>
  <si>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</si>
  <si>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</si>
  <si>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</si>
  <si>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</si>
  <si>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</si>
  <si>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</si>
  <si>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</si>
  <si>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</si>
  <si>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</si>
  <si>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</si>
  <si>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</si>
  <si>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</si>
  <si>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</si>
  <si>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</si>
  <si>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</si>
  <si>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</si>
  <si>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</si>
  <si>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</si>
  <si>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</si>
  <si>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</si>
  <si>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</si>
  <si>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</si>
  <si>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</si>
  <si>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</si>
  <si>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</si>
  <si>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</si>
  <si>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</si>
  <si>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</si>
  <si>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</si>
  <si>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</si>
  <si>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</si>
  <si>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</si>
  <si>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</si>
  <si>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</si>
  <si>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</si>
  <si>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</si>
  <si>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</si>
  <si>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</si>
  <si>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</si>
  <si>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</si>
  <si>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</si>
  <si>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</si>
  <si>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</si>
  <si>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</si>
  <si>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</si>
  <si>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</si>
  <si>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</si>
  <si>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</si>
  <si>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</si>
  <si>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</si>
  <si>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</si>
  <si>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</si>
  <si>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</si>
  <si>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</si>
  <si>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</si>
  <si>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</si>
  <si>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</si>
  <si>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</si>
  <si>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</si>
  <si>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</si>
  <si>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</si>
  <si>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</si>
  <si>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</si>
  <si>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</si>
  <si>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</si>
  <si>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</si>
  <si>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</si>
  <si>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</si>
  <si>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</si>
  <si>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</si>
  <si>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</si>
  <si>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</si>
  <si>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</si>
  <si>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</si>
  <si>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</si>
  <si>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</si>
  <si>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</si>
  <si>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</si>
  <si>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</si>
  <si>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</si>
  <si>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</si>
  <si>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</si>
  <si>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</si>
  <si>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</si>
  <si>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</si>
  <si>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</si>
  <si>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</si>
  <si>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</si>
  <si>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</si>
  <si>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</si>
  <si>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</si>
  <si>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</si>
  <si>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</si>
  <si>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</si>
  <si>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</si>
  <si>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</si>
  <si>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</si>
  <si>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</si>
  <si>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</si>
  <si>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</si>
  <si>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</si>
  <si>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</si>
  <si>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</si>
  <si>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</si>
  <si>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</si>
  <si>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</si>
  <si>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</si>
  <si>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</si>
  <si>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</si>
  <si>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</si>
  <si>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</si>
  <si>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</si>
  <si>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</si>
  <si>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</si>
  <si>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</si>
  <si>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</si>
  <si>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</si>
  <si>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</si>
  <si>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</si>
  <si>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</si>
  <si>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</si>
  <si>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</si>
  <si>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</si>
  <si>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</si>
  <si>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</si>
  <si>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</si>
  <si>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</si>
  <si>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</si>
  <si>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</si>
  <si>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</si>
  <si>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</si>
  <si>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</si>
  <si>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</si>
  <si>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</si>
  <si>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</si>
  <si>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</si>
  <si>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</si>
  <si>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</si>
  <si>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</si>
  <si>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</si>
  <si>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</si>
  <si>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</si>
  <si>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</si>
  <si>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</si>
  <si>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</si>
  <si>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</si>
  <si>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</si>
  <si>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</si>
  <si>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</si>
  <si>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</si>
  <si>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</si>
  <si>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</si>
  <si>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</si>
  <si>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</si>
  <si>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</si>
  <si>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</si>
  <si>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</si>
  <si>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</si>
  <si>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</si>
  <si>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</si>
  <si>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</si>
  <si>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</si>
  <si>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</si>
  <si>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</si>
  <si>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</si>
  <si>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</si>
  <si>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</si>
  <si>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</si>
  <si>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</si>
  <si>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</si>
  <si>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</si>
  <si>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</si>
  <si>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</si>
  <si>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</si>
  <si>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</si>
  <si>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</si>
  <si>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</si>
  <si>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</si>
  <si>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</si>
  <si>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</si>
  <si>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</si>
  <si>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</si>
  <si>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</si>
  <si>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</si>
  <si>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</si>
  <si>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</si>
  <si>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</si>
  <si>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</si>
  <si>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</si>
  <si>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</si>
  <si>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</si>
  <si>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</si>
  <si>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</si>
  <si>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</si>
  <si>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</si>
  <si>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</si>
  <si>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</si>
  <si>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</si>
  <si>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</si>
  <si>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</si>
  <si>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</si>
  <si>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</si>
  <si>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</si>
  <si>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</si>
  <si>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</si>
  <si>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</si>
  <si>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</si>
  <si>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</si>
  <si>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</si>
  <si>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</si>
  <si>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</si>
  <si>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</si>
  <si>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</si>
  <si>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</si>
  <si>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</si>
  <si>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</si>
  <si>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</si>
  <si>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</si>
  <si>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</si>
  <si>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</si>
  <si>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</si>
  <si>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</si>
  <si>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</si>
  <si>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</si>
  <si>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</si>
  <si>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</si>
  <si>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</si>
  <si>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</si>
  <si>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</si>
  <si>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</si>
  <si>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</si>
  <si>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</si>
  <si>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</si>
  <si>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</si>
  <si>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</si>
  <si>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</si>
  <si>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</si>
  <si>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</si>
  <si>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</si>
  <si>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</si>
  <si>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</si>
  <si>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</si>
  <si>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</si>
  <si>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</si>
  <si>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</si>
  <si>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</si>
  <si>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</si>
  <si>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</si>
  <si>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</si>
  <si>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</si>
  <si>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</si>
  <si>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</si>
  <si>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</si>
  <si>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</si>
  <si>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</si>
  <si>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</si>
  <si>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</si>
  <si>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</si>
  <si>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</si>
  <si>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</si>
  <si>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</si>
  <si>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</si>
  <si>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</si>
  <si>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</si>
  <si>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</si>
  <si>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</si>
  <si>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</si>
  <si>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</si>
  <si>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</si>
  <si>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</si>
  <si>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</si>
  <si>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</si>
  <si>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</si>
  <si>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</si>
  <si>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</si>
  <si>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</si>
  <si>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</si>
  <si>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</si>
  <si>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</si>
  <si>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</si>
  <si>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</si>
  <si>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</si>
  <si>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</si>
  <si>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</si>
  <si>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</si>
  <si>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</si>
  <si>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</si>
  <si>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</si>
  <si>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</si>
  <si>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</si>
  <si>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</si>
  <si>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</si>
  <si>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</si>
  <si>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</si>
  <si>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</si>
  <si>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</si>
  <si>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</si>
  <si>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</si>
  <si>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</si>
  <si>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</si>
  <si>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</si>
  <si>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</si>
  <si>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</si>
  <si>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</si>
  <si>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</si>
  <si>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</si>
  <si>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</si>
  <si>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</si>
  <si>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</si>
  <si>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</si>
  <si>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</si>
  <si>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</si>
  <si>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</si>
  <si>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</si>
  <si>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</si>
  <si>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</si>
  <si>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</si>
  <si>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</si>
  <si>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</si>
  <si>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</si>
  <si>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</si>
  <si>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</si>
  <si>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</si>
  <si>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</si>
  <si>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</si>
  <si>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</si>
  <si>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</si>
  <si>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</si>
  <si>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</si>
  <si>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</si>
  <si>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</si>
  <si>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</si>
  <si>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</si>
  <si>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</si>
  <si>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</si>
  <si>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</si>
  <si>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</si>
  <si>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</si>
  <si>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</si>
  <si>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</si>
  <si>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</si>
  <si>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</si>
  <si>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</si>
  <si>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</si>
  <si>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</si>
  <si>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</si>
  <si>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</si>
  <si>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</si>
  <si>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</si>
  <si>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</si>
  <si>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</si>
  <si>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</si>
  <si>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</si>
  <si>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</si>
  <si>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</si>
  <si>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</si>
  <si>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</si>
  <si>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</si>
  <si>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</si>
  <si>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</si>
  <si>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</si>
  <si>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</si>
  <si>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</si>
  <si>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</si>
  <si>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</si>
  <si>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</si>
  <si>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</si>
  <si>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</si>
  <si>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</si>
  <si>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</si>
  <si>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</si>
  <si>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</si>
  <si>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</si>
  <si>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</si>
  <si>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</si>
  <si>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</si>
  <si>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</si>
  <si>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</si>
  <si>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</si>
  <si>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</si>
  <si>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</si>
  <si>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</si>
  <si>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</si>
  <si>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</si>
  <si>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</si>
  <si>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</si>
  <si>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</si>
  <si>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</si>
  <si>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</si>
  <si>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</si>
  <si>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</si>
  <si>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</si>
  <si>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</si>
  <si>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</si>
  <si>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</si>
  <si>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</si>
  <si>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</si>
  <si>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</si>
  <si>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</si>
  <si>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</si>
  <si>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</si>
  <si>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</si>
  <si>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</si>
  <si>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</si>
  <si>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</si>
  <si>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</si>
  <si>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</si>
  <si>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</si>
  <si>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</si>
  <si>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</si>
  <si>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</si>
  <si>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</si>
  <si>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</si>
  <si>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</si>
  <si>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</si>
  <si>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</si>
  <si>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</si>
  <si>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</si>
  <si>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</si>
  <si>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</si>
  <si>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</si>
  <si>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</si>
  <si>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</si>
  <si>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</si>
  <si>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</si>
  <si>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</si>
  <si>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</si>
  <si>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</si>
  <si>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</si>
  <si>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</si>
  <si>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</si>
  <si>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</si>
  <si>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</si>
  <si>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</si>
  <si>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</si>
  <si>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</si>
  <si>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</si>
  <si>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</si>
  <si>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</si>
  <si>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</si>
  <si>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</si>
  <si>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</si>
  <si>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</si>
  <si>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</si>
  <si>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</si>
  <si>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</si>
  <si>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</si>
  <si>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</si>
  <si>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</si>
  <si>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</si>
  <si>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</si>
  <si>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</si>
  <si>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</si>
  <si>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</si>
  <si>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</si>
  <si>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</si>
  <si>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</si>
  <si>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</si>
  <si>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</si>
  <si>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</si>
  <si>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</si>
  <si>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</si>
  <si>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</si>
  <si>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</si>
  <si>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</si>
  <si>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</si>
  <si>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</si>
  <si>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</si>
  <si>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</si>
  <si>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</si>
  <si>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</si>
  <si>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</si>
  <si>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</si>
  <si>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</si>
  <si>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</si>
  <si>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</si>
  <si>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</si>
  <si>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</si>
  <si>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</si>
  <si>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</si>
  <si>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</si>
  <si>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</si>
  <si>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</si>
  <si>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</si>
  <si>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</si>
  <si>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</si>
  <si>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</si>
  <si>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</si>
  <si>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</si>
  <si>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</si>
  <si>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</si>
  <si>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</si>
  <si>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</si>
  <si>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</si>
  <si>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</si>
  <si>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</si>
  <si>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</si>
  <si>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</si>
  <si>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</si>
  <si>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</si>
  <si>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</si>
  <si>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</si>
  <si>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</si>
  <si>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</si>
  <si>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</si>
  <si>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</si>
  <si>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</si>
  <si>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</si>
  <si>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</si>
  <si>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</si>
  <si>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</si>
  <si>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</si>
  <si>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</si>
  <si>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</si>
  <si>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</si>
  <si>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</si>
  <si>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</si>
  <si>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</si>
  <si>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</si>
  <si>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</si>
  <si>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</si>
  <si>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</si>
  <si>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</si>
  <si>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</si>
  <si>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</si>
  <si>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</si>
  <si>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</si>
  <si>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</si>
  <si>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</si>
  <si>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</si>
  <si>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</si>
  <si>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</si>
  <si>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</si>
  <si>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</si>
  <si>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</si>
  <si>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</si>
  <si>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</si>
  <si>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</si>
  <si>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</si>
  <si>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</si>
  <si>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</si>
  <si>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</si>
  <si>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</si>
  <si>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</si>
  <si>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</si>
  <si>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</si>
  <si>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</si>
  <si>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</si>
  <si>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</si>
  <si>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</si>
  <si>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</si>
  <si>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</si>
  <si>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</si>
  <si>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</si>
  <si>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</si>
  <si>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</si>
  <si>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</si>
  <si>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</si>
  <si>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</si>
  <si>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</si>
  <si>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</si>
  <si>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</si>
  <si>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</si>
  <si>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</si>
  <si>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</si>
  <si>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</si>
  <si>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</si>
  <si>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</si>
  <si>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</si>
  <si>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</si>
  <si>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</si>
  <si>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</si>
  <si>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</si>
  <si>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</si>
  <si>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</si>
  <si>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</si>
  <si>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</si>
  <si>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</si>
  <si>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</si>
  <si>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</si>
  <si>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</si>
  <si>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</si>
  <si>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</si>
  <si>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</si>
  <si>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</si>
  <si>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</si>
  <si>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</si>
  <si>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</si>
  <si>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</si>
  <si>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</si>
  <si>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</si>
  <si>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</si>
  <si>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</si>
  <si>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</si>
  <si>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</si>
  <si>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</si>
  <si>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</si>
  <si>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</si>
  <si>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</si>
  <si>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</si>
  <si>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</si>
  <si>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</si>
  <si>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</si>
  <si>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</si>
  <si>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</si>
  <si>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</si>
  <si>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</si>
  <si>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</si>
  <si>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</si>
  <si>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</si>
  <si>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</si>
  <si>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</si>
  <si>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</si>
  <si>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</si>
  <si>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</si>
  <si>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</si>
  <si>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</si>
  <si>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</si>
  <si>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</si>
  <si>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</si>
  <si>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</si>
  <si>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</si>
  <si>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</si>
  <si>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</si>
  <si>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</si>
  <si>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</si>
  <si>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</si>
  <si>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</si>
  <si>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</si>
  <si>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</si>
  <si>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</si>
  <si>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</si>
  <si>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</si>
  <si>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</si>
  <si>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</si>
  <si>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</si>
  <si>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</si>
  <si>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</si>
  <si>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</si>
  <si>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</si>
  <si>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</si>
  <si>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</si>
  <si>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</si>
  <si>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</si>
  <si>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</si>
  <si>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</si>
  <si>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</si>
  <si>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</si>
  <si>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</si>
  <si>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</si>
  <si>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</si>
  <si>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</si>
  <si>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</si>
  <si>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</si>
  <si>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</si>
  <si>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</si>
  <si>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</si>
  <si>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</si>
  <si>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</si>
  <si>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</si>
  <si>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</si>
  <si>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</si>
  <si>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</si>
  <si>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</si>
  <si>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</si>
  <si>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</si>
  <si>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</si>
  <si>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</si>
  <si>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</si>
  <si>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</si>
  <si>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</si>
  <si>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</si>
  <si>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</si>
  <si>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</si>
  <si>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</si>
  <si>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</si>
  <si>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</si>
  <si>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</si>
  <si>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</si>
  <si>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</si>
  <si>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</si>
  <si>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</si>
  <si>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</si>
  <si>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</si>
  <si>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</si>
  <si>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</si>
  <si>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</si>
  <si>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</si>
  <si>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</si>
  <si>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</si>
  <si>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</si>
  <si>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</si>
  <si>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</si>
  <si>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</si>
  <si>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</si>
  <si>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</si>
  <si>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</si>
  <si>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</si>
  <si>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</si>
  <si>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</si>
  <si>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</si>
  <si>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</si>
  <si>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</si>
  <si>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</si>
  <si>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</si>
  <si>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</si>
  <si>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</si>
  <si>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</si>
  <si>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</si>
  <si>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</si>
  <si>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</si>
  <si>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</si>
  <si>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</si>
  <si>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</si>
  <si>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</si>
  <si>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</si>
  <si>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</si>
  <si>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</si>
  <si>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</si>
  <si>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</si>
  <si>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</si>
  <si>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</si>
  <si>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</si>
  <si>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</si>
  <si>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</si>
  <si>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</si>
  <si>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</si>
  <si>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</si>
  <si>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</si>
  <si>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</si>
  <si>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</si>
  <si>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</si>
  <si>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</si>
  <si>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</si>
  <si>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</si>
  <si>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</si>
  <si>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</si>
  <si>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</si>
  <si>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</si>
  <si>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</si>
  <si>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</si>
  <si>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</si>
  <si>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</si>
  <si>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</si>
  <si>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</si>
  <si>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</si>
  <si>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</si>
  <si>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</si>
  <si>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</si>
  <si>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</si>
  <si>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</si>
  <si>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</si>
  <si>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</si>
  <si>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</si>
  <si>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</si>
  <si>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</si>
  <si>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</si>
  <si>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</si>
  <si>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</si>
  <si>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</si>
  <si>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</si>
  <si>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</si>
  <si>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</si>
  <si>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</si>
  <si>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</si>
  <si>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</si>
  <si>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</si>
  <si>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</si>
  <si>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</si>
  <si>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</si>
  <si>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</si>
  <si>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</si>
  <si>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</si>
  <si>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</si>
  <si>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</si>
  <si>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</si>
  <si>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</si>
  <si>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</si>
  <si>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</si>
  <si>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</si>
  <si>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</si>
  <si>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</si>
  <si>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</si>
  <si>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</si>
  <si>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</si>
  <si>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</si>
  <si>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</si>
  <si>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</si>
  <si>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</si>
  <si>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</si>
  <si>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</si>
  <si>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</si>
  <si>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</si>
  <si>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</si>
  <si>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</si>
  <si>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</si>
  <si>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</si>
  <si>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</si>
  <si>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</si>
  <si>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</si>
  <si>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</si>
  <si>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</si>
  <si>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</si>
  <si>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</si>
  <si>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</si>
  <si>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</si>
  <si>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</si>
  <si>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</si>
  <si>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</si>
  <si>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</si>
  <si>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</si>
  <si>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</si>
  <si>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</si>
  <si>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</si>
  <si>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</si>
  <si>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</si>
  <si>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</si>
  <si>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</si>
  <si>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</si>
  <si>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</si>
  <si>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</si>
  <si>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</si>
  <si>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</si>
  <si>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</si>
  <si>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</si>
  <si>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</si>
  <si>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</si>
  <si>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</si>
  <si>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</si>
  <si>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</si>
  <si>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</si>
  <si>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</si>
  <si>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</si>
  <si>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</si>
  <si>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</si>
  <si>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</si>
  <si>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</si>
  <si>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</si>
  <si>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</si>
  <si>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</si>
  <si>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</si>
  <si>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</si>
  <si>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</si>
  <si>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</si>
  <si>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</si>
  <si>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</si>
  <si>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</si>
  <si>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</si>
  <si>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</si>
  <si>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</si>
  <si>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</si>
  <si>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</si>
  <si>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</si>
  <si>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</si>
  <si>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</si>
  <si>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</si>
  <si>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</si>
  <si>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</si>
  <si>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</si>
  <si>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</si>
  <si>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</si>
  <si>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</si>
  <si>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</si>
  <si>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</si>
  <si>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</si>
  <si>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</si>
  <si>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</si>
  <si>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</si>
  <si>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</si>
  <si>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</si>
  <si>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</si>
  <si>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</si>
  <si>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</si>
  <si>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</si>
  <si>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</si>
  <si>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</si>
  <si>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</si>
  <si>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</si>
  <si>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</si>
  <si>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</si>
  <si>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</si>
  <si>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</si>
  <si>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</si>
  <si>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</si>
  <si>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</si>
  <si>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</si>
  <si>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</si>
  <si>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</si>
  <si>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</si>
  <si>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</si>
  <si>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</si>
  <si>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</si>
  <si>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</si>
  <si>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</si>
  <si>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</si>
  <si>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</si>
  <si>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</si>
  <si>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</si>
  <si>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</si>
  <si>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</si>
  <si>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</si>
  <si>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</si>
  <si>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</si>
  <si>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</si>
  <si>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</si>
  <si>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</si>
  <si>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</si>
  <si>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</si>
  <si>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</si>
  <si>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</si>
  <si>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</si>
  <si>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</si>
  <si>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</si>
  <si>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</si>
  <si>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</si>
  <si>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</si>
  <si>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</si>
  <si>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</si>
  <si>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</si>
  <si>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</si>
  <si>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</si>
  <si>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</si>
  <si>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</si>
  <si>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</si>
  <si>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</si>
  <si>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</si>
  <si>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</si>
  <si>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</si>
  <si>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</si>
  <si>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</si>
  <si>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</si>
  <si>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</si>
  <si>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</si>
  <si>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</si>
  <si>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</si>
  <si>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</si>
  <si>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</si>
  <si>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</si>
  <si>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</si>
  <si>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</si>
  <si>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</si>
  <si>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</si>
  <si>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</si>
  <si>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</si>
  <si>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</si>
  <si>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</si>
  <si>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</si>
  <si>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</si>
  <si>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</si>
  <si>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</si>
  <si>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</si>
  <si>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</si>
  <si>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</si>
  <si>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</si>
  <si>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</si>
  <si>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</si>
  <si>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</si>
  <si>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</si>
  <si>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</si>
  <si>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</si>
  <si>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</si>
  <si>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</si>
  <si>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</si>
  <si>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</si>
  <si>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</si>
  <si>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</si>
  <si>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</si>
  <si>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</si>
  <si>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</si>
  <si>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</si>
  <si>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</si>
  <si>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</si>
  <si>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</si>
  <si>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</si>
  <si>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</si>
  <si>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</si>
  <si>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</si>
  <si>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</si>
  <si>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</si>
  <si>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</si>
  <si>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</si>
  <si>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</si>
  <si>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</si>
  <si>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</si>
  <si>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</si>
  <si>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</si>
  <si>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</si>
  <si>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</si>
  <si>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</si>
  <si>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</si>
  <si>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</si>
  <si>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</si>
  <si>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</si>
  <si>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</si>
  <si>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</si>
  <si>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</si>
  <si>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</si>
  <si>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</si>
  <si>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</si>
  <si>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</si>
  <si>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</si>
  <si>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</si>
  <si>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</si>
  <si>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</si>
  <si>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</si>
  <si>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</si>
  <si>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</si>
  <si>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</si>
  <si>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</si>
  <si>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</si>
  <si>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</si>
  <si>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</si>
  <si>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</si>
  <si>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</si>
  <si>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</si>
  <si>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</si>
  <si>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</si>
  <si>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</si>
  <si>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</si>
  <si>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</si>
  <si>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</si>
  <si>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</si>
  <si>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</si>
  <si>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</si>
  <si>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</si>
  <si>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</si>
  <si>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</si>
  <si>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</si>
  <si>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</si>
  <si>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</si>
  <si>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</si>
  <si>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</si>
  <si>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</si>
  <si>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</si>
  <si>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</si>
  <si>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</si>
  <si>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</si>
  <si>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</si>
  <si>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</si>
  <si>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</si>
  <si>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</si>
  <si>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</si>
  <si>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</si>
  <si>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</si>
  <si>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</si>
  <si>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</si>
  <si>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</si>
  <si>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</si>
  <si>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</si>
  <si>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</si>
  <si>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</si>
  <si>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</si>
  <si>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</si>
  <si>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</si>
  <si>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</si>
  <si>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</si>
  <si>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</si>
  <si>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</si>
  <si>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</si>
  <si>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</si>
  <si>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</si>
  <si>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</si>
  <si>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</si>
  <si>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</si>
  <si>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</si>
  <si>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</si>
  <si>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</si>
  <si>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</si>
  <si>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</si>
  <si>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</si>
  <si>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</si>
  <si>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</si>
  <si>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</si>
  <si>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</si>
  <si>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</si>
  <si>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</si>
  <si>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</si>
  <si>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</si>
  <si>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</si>
  <si>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</si>
  <si>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</si>
  <si>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</si>
  <si>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</si>
  <si>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</si>
  <si>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</si>
  <si>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</si>
  <si>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</si>
  <si>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</si>
  <si>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</si>
  <si>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</si>
  <si>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</si>
  <si>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</si>
  <si>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</si>
  <si>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</si>
  <si>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</si>
  <si>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</si>
  <si>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</si>
  <si>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</si>
  <si>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</si>
  <si>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</si>
  <si>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</si>
  <si>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</si>
  <si>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</si>
  <si>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</si>
  <si>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</si>
  <si>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</si>
  <si>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</si>
  <si>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</si>
  <si>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</si>
  <si>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</si>
  <si>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</si>
  <si>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</si>
  <si>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</si>
  <si>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</si>
  <si>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</si>
  <si>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</si>
  <si>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</si>
  <si>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</si>
  <si>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</si>
  <si>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</si>
  <si>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</si>
  <si>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</si>
  <si>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</si>
  <si>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</si>
  <si>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</si>
  <si>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</si>
  <si>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</si>
  <si>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</si>
  <si>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</si>
  <si>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</si>
  <si>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</si>
  <si>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</si>
  <si>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</si>
  <si>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</si>
  <si>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</si>
  <si>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</si>
  <si>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</si>
  <si>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</si>
  <si>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</si>
  <si>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</si>
  <si>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</si>
  <si>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</si>
  <si>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</si>
  <si>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</si>
  <si>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</si>
  <si>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</si>
  <si>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</si>
  <si>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</si>
  <si>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</si>
  <si>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</si>
  <si>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</si>
  <si>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</si>
  <si>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</si>
  <si>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</si>
  <si>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</si>
  <si>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</si>
  <si>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</si>
  <si>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</si>
  <si>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</si>
  <si>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</si>
  <si>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</si>
  <si>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</si>
  <si>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</si>
  <si>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</si>
  <si>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</si>
  <si>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</si>
  <si>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</si>
  <si>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</si>
  <si>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</si>
  <si>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</si>
  <si>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</si>
  <si>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</si>
  <si>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</si>
  <si>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</si>
  <si>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</si>
  <si>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</si>
  <si>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</si>
  <si>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</si>
  <si>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</si>
  <si>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</si>
  <si>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</si>
  <si>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</si>
  <si>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</si>
  <si>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</si>
  <si>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</si>
  <si>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</si>
  <si>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</si>
  <si>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</si>
  <si>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</si>
  <si>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</si>
  <si>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</si>
  <si>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</si>
  <si>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</si>
  <si>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</si>
  <si>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</si>
  <si>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</si>
  <si>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</si>
  <si>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</si>
  <si>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</si>
  <si>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</si>
  <si>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</si>
  <si>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</si>
  <si>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</si>
  <si>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</si>
  <si>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</si>
  <si>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</si>
  <si>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</si>
  <si>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</si>
  <si>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</si>
  <si>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</si>
  <si>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</si>
  <si>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</si>
  <si>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</si>
  <si>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</si>
  <si>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</si>
  <si>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</si>
  <si>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</si>
  <si>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</si>
  <si>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</si>
  <si>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</si>
  <si>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</si>
  <si>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</si>
  <si>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</si>
  <si>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</si>
  <si>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</si>
  <si>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</si>
  <si>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</si>
  <si>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</si>
  <si>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</si>
  <si>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</si>
  <si>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</si>
  <si>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</si>
  <si>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</si>
  <si>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</si>
  <si>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</si>
  <si>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</si>
  <si>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</si>
  <si>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</si>
  <si>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</si>
  <si>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</si>
  <si>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</si>
  <si>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</si>
  <si>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</si>
  <si>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</si>
  <si>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</si>
  <si>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</si>
  <si>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</si>
  <si>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</si>
  <si>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</si>
  <si>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</si>
  <si>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</si>
  <si>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</si>
  <si>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</si>
  <si>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</si>
  <si>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</si>
  <si>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</si>
  <si>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</si>
  <si>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</si>
  <si>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</si>
  <si>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</si>
  <si>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</si>
  <si>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</si>
  <si>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</si>
  <si>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</si>
  <si>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</si>
  <si>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</si>
  <si>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</si>
  <si>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</si>
  <si>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</si>
  <si>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</si>
  <si>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</si>
  <si>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</si>
  <si>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</si>
  <si>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</si>
  <si>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</si>
  <si>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</si>
  <si>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</si>
  <si>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</si>
  <si>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</si>
  <si>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</si>
  <si>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</si>
  <si>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</si>
  <si>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</si>
  <si>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</si>
  <si>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</si>
  <si>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</si>
  <si>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</si>
  <si>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</si>
  <si>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</si>
  <si>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</si>
  <si>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</si>
  <si>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</si>
  <si>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</si>
  <si>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</si>
  <si>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</si>
  <si>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</si>
  <si>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</si>
  <si>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</si>
  <si>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</si>
  <si>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</si>
  <si>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</si>
  <si>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</si>
  <si>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</si>
  <si>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</si>
  <si>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</si>
  <si>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</si>
  <si>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</si>
  <si>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</si>
  <si>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</si>
  <si>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</si>
  <si>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</si>
  <si>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</si>
  <si>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</si>
  <si>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</si>
  <si>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</si>
  <si>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</si>
  <si>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</si>
  <si>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</si>
  <si>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</si>
  <si>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</si>
  <si>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</si>
  <si>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</si>
  <si>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</si>
  <si>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</si>
  <si>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</si>
  <si>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</si>
  <si>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</si>
  <si>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</si>
  <si>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</si>
  <si>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</si>
  <si>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</si>
  <si>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</si>
  <si>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</si>
  <si>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</si>
  <si>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</si>
  <si>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</si>
  <si>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</si>
  <si>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</si>
  <si>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</si>
  <si>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</si>
  <si>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</si>
  <si>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</si>
  <si>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</si>
  <si>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</si>
  <si>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</si>
  <si>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</si>
  <si>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</si>
  <si>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</si>
  <si>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</si>
  <si>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</si>
  <si>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</si>
  <si>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</si>
  <si>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</si>
  <si>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</si>
  <si>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</si>
  <si>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</si>
  <si>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</si>
  <si>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</si>
  <si>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</si>
  <si>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TT-20251119-02139 / no pcm</t>
  </si>
  <si>
    <t>site down again ,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</si>
  <si>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</si>
  <si>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</si>
  <si>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</si>
  <si>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</si>
  <si>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</si>
  <si>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</si>
  <si>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</si>
  <si>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</si>
  <si>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</si>
  <si>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</si>
  <si>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</si>
  <si>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</si>
  <si>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</si>
  <si>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</si>
  <si>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</si>
  <si>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</si>
  <si>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</si>
  <si>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</si>
  <si>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</si>
  <si>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</si>
  <si>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</si>
  <si>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</si>
  <si>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</si>
  <si>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</si>
  <si>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</si>
  <si>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</si>
  <si>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</si>
  <si>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</si>
  <si>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</si>
  <si>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</si>
  <si>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</si>
  <si>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</si>
  <si>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</si>
  <si>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</si>
  <si>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</si>
  <si>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</si>
  <si>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</si>
  <si>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</si>
  <si>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</si>
  <si>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</si>
  <si>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</si>
  <si>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</si>
  <si>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</si>
  <si>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</si>
  <si>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</si>
  <si>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</si>
  <si>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</si>
  <si>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</si>
  <si>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</si>
  <si>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</si>
  <si>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</si>
  <si>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</si>
  <si>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</si>
  <si>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</si>
  <si>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</si>
  <si>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</si>
  <si>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</si>
  <si>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</si>
  <si>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</si>
  <si>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</si>
  <si>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</si>
  <si>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</si>
  <si>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</si>
  <si>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</si>
  <si>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</si>
  <si>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</si>
  <si>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</si>
  <si>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</si>
  <si>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</si>
  <si>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</si>
  <si>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</si>
  <si>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</si>
  <si>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</si>
  <si>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</si>
  <si>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</si>
  <si>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</si>
  <si>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</si>
  <si>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</si>
  <si>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</si>
  <si>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</si>
  <si>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</si>
  <si>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</si>
  <si>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</si>
  <si>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</si>
  <si>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</si>
  <si>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PCM-20251120-00000850</t>
  </si>
  <si>
    <t xml:space="preserve">ETA 75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</si>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</sst>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318.47431655092805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2199</v>
      </c>
      <c r="E3" s="142" t="s">
        <v>39021</v>
      </c>
      <c r="F3" s="143"/>
      <c r="G3" s="144">
        <f ca="1">IFERROR(NOW()-F3,"-")</f>
        <v>45981.422742476854</v>
      </c>
      <c r="H3" s="143">
        <v>45981.338564814818</v>
      </c>
      <c r="I3" s="141" t="str">
        <f>IFERROR(VLOOKUP(D3,DB!A:F,6,0),"")</f>
        <v>SCECO</v>
      </c>
      <c r="J3" s="141" t="str">
        <f>IFERROR(VLOOKUP(D3,DB!A:G,7,0),"")</f>
        <v>Vandalized</v>
      </c>
      <c r="K3" s="145" t="s">
        <v>39024</v>
      </c>
      <c r="L3" s="146" t="str">
        <f>IFERROR(VLOOKUP(D3,DB!A:I,9,0),"")</f>
        <v>Zain</v>
      </c>
    </row>
    <row r="4" spans="1:15" ht="15" customHeight="1">
      <c r="A4" s="140"/>
      <c r="B4" s="141" t="str">
        <f>IFERROR(VLOOKUP(D4,DB!A:K,11,0),"")</f>
        <v/>
      </c>
      <c r="C4" s="141"/>
      <c r="D4" s="133"/>
      <c r="E4" s="142"/>
      <c r="F4" s="143"/>
      <c r="G4" s="144">
        <f ca="1">IFERROR(NOW()-F4,"-")</f>
        <v>45981.422742476854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45981.422742476854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45981.422742476854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45981.422742476854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45981.422742476854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45981.422742476854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45981.422742476854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45981.422742476854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45981.422742476854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45981.422742476854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45981.422742476854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45981.422742476854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45981.422742476854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45981.422742476854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45981.422742476854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45981.422742476854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45981.422742476854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45981.422742476854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45981.422742476854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45981.422742476854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45981.422742476854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45981.422742476854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45981.422742476854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45981.422742476854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45981.422742476854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45981.422742476854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45981.422742476854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45981.422742476854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45981.422742476854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45981.422742476854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45981.422742476854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45981.422742476854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45981.422742476854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45981.422742476854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45981.422742476854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45981.422742476854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45981.422742476854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45981.422742476854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45981.422742476854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45981.422742476854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45981.422742476854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45981.422742476854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45981.422742476854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45981.422742476854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45981.422742476854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45981.422742476854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45981.422742476854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45981.422742476854</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45981.422742476854</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45981.422742476854</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45981.422742476854</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45981.422742476854</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45981.422742476854</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45981.422742476854</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45981.422742476854</v>
      </c>
      <c r="H58" s="143"/>
      <c r="I58" s="141" t="str">
        <f>IFERROR(VLOOKUP(D58,DB!A:F,6,0),"")</f>
        <v/>
      </c>
      <c r="J58" s="141" t="str">
        <f>IFERROR(VLOOKUP(D58,DB!A:G,7,0),"")</f>
        <v/>
      </c>
      <c r="K58" s="145"/>
      <c r="L58" s="146" t="str">
        <f>IFERROR(VLOOKUP(D58,DB!A:I,9,0),"")</f>
        <v/>
      </c>
    </row>
    <row r="59" spans="1:12" ht="15" customHeight="1">
      <c r="A59" s="147"/>
      <c r="B59" s="134" t="str">
        <f>IFERROR(VLOOKUP(D59,DB!A:K,11,0),"")</f>
        <v/>
      </c>
      <c r="C59" s="134"/>
      <c r="D59" s="148"/>
      <c r="E59" s="135"/>
      <c r="F59" s="136"/>
      <c r="G59" s="137">
        <f ca="1">IFERROR(NOW()-F59,"-")</f>
        <v>45981.422742476854</v>
      </c>
      <c r="H59" s="136"/>
      <c r="I59" s="134" t="str">
        <f>IFERROR(VLOOKUP(D59,DB!A:F,6,0),"")</f>
        <v/>
      </c>
      <c r="J59" s="134" t="str">
        <f>IFERROR(VLOOKUP(D59,DB!A:G,7,0),"")</f>
        <v/>
      </c>
      <c r="K59" s="138"/>
      <c r="L59" s="139" t="str">
        <f>IFERROR(VLOOKUP(D59,DB!A:I,9,0),"")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pane ySplit="1" topLeftCell="J9"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156.42290451389272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9" t="s">
        <v>373</v>
      </c>
      <c r="E4" s="84" t="s">
        <v>39021</v>
      </c>
      <c r="F4" s="103">
        <v>45981.353067129632</v>
      </c>
      <c r="G4" s="104">
        <f ca="1">IFERROR(NOW()-F4,"-")</f>
        <v>6.9675347222073469E-2</v>
      </c>
      <c r="H4" s="103">
        <v>45981.332928240743</v>
      </c>
      <c r="I4" s="18" t="str">
        <f>IFERROR(VLOOKUP(D4,DB!A:F,6,0),"")</f>
        <v>SCECO</v>
      </c>
      <c r="J4" s="18" t="str">
        <f>IFERROR(VLOOKUP(D4,DB!A:G,7,0),"")</f>
        <v>Vandalized</v>
      </c>
      <c r="K4" s="19" t="s">
        <v>39108</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25918</v>
      </c>
      <c r="E5" s="84" t="s">
        <v>39021</v>
      </c>
      <c r="F5" s="103">
        <v>45981.371932870374</v>
      </c>
      <c r="G5" s="104">
        <f ca="1">IFERROR(NOW()-F5,"-")</f>
        <v>5.0809606480470393E-2</v>
      </c>
      <c r="H5" s="103">
        <v>45981.343460648146</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22400</v>
      </c>
      <c r="E6" s="102" t="s">
        <v>39021</v>
      </c>
      <c r="F6" s="103">
        <v>45981.396006944444</v>
      </c>
      <c r="G6" s="104">
        <f ca="1">IFERROR(NOW()-F6,"-")</f>
        <v>2.6735532410384621E-2</v>
      </c>
      <c r="H6" s="149">
        <v>45981.390810185185</v>
      </c>
      <c r="I6" s="18" t="str">
        <f>IFERROR(VLOOKUP(D6,DB!A:F,6,0),"")</f>
        <v>SCECO</v>
      </c>
      <c r="J6" s="18" t="str">
        <f>IFERROR(VLOOKUP(D6,DB!A:G,7,0),"")</f>
        <v>Weak</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45981.422742476854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45981.422742476854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45981.422742476854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45981.422742476854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45981.422742476854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45981.422742476854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45981.422742476854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45981.422742476854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45981.422742476854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45981.422742476854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45981.422742476854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45981.422742476854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45981.422742476854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45981.422742476854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45981.422742476854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45981.422742476854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45981.422742476854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45981.422742476854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45981.422742476854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45981.422742476854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45981.422742476854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45981.422742476854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45981.422742476854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45981.422742476854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45981.422742476854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45981.422742476854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45981.422742476854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45981.422742476854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45981.422742476854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45981.422742476854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45981.422742476854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45981.422742476854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45981.422742476854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45981.422742476854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45981.422742476854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45981.422742476854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45981.422742476854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45981.422742476854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45981.422742476854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45981.422742476854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45981.422742476854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45981.422742476854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45981.422742476854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45981.422742476854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45981.422742476854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45981.422742476854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45981.422742476854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45981.422742476854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45981.422742476854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45981.422742476854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45981.422742476854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45981.422742476854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45981.422742476854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45981.422742476854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45981.422742476854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45981.422742476854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45981.422742476854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45981.422742476854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45981.422742476854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45981.422742476854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45981.422742476854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45981.422742476854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45981.422742476854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45981.422742476854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45981.422742476854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45981.422742476854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45981.422742476854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45981.422742476854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45981.422742476854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45981.422742476854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45981.422742476854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45981.422742476854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45981.422742476854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45981.422742476854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45981.422742476854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45981.422742476854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45981.422742476854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45981.422742476854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45981.422742476854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45981.422742476854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45981.422742476854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45981.422742476854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45981.422742476854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45981.422742476854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45981.422742476854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45981.422742476854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45981.422742476854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45981.422742476854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45981.422742476854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45981.422742476854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45981.422742476854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45981.422742476854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45981.422742476854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45981.422742476854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45981.422742476854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45981.422742476854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45981.422742476854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45981.422742476854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45981.422742476854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45981.422742476854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45981.422742476854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45981.422742476854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45981.422742476854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45981.422742476854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45981.422742476854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45981.422742476854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45981.422742476854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45981.422742476854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45981.422742476854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45981.422742476854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45981.422742476854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45981.422742476854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45981.422742476854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45981.422742476854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45981.422742476854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45981.422742476854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45981.422742476854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45981.422742476854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45981.422742476854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45981.422742476854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45981.422742476854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45981.422742476854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45981.422742476854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45981.422742476854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45981.422742476854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45981.422742476854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45981.422742476854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45981.422742476854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45981.422742476854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45981.422742476854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45981.422742476854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45981.422742476854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45981.422742476854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45981.422742476854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45981.422742476854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45981.422742476854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45981.422742476854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45981.422742476854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45981.422742476854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45981.422742476854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45981.422742476854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45981.422742476854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45981.422742476854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45981.422742476854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45981.422742476854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45981.422742476854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45981.422742476854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45981.422742476854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45981.422742476854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45981.422742476854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45981.422742476854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45981.422742476854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45981.422742476854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45981.422742476854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45981.422742476854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45981.422742476854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45981.422742476854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45981.422742476854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45981.422742476854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45981.422742476854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45981.422742476854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45981.422742476854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45981.422742476854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45981.422742476854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45981.422742476854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45981.422742476854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45981.422742476854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45981.422742476854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45981.422742476854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45981.422742476854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45981.422742476854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45981.422742476854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45981.422742476854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45981.422742476854</v>
      </c>
      <c r="H7" s="22"/>
      <c r="I7" s="19" t="str">
        <f>IFERROR(VLOOKUP(D7,DB!A:F,6,0),"")</f>
        <v/>
      </c>
      <c r="J7" s="18" t="str">
        <f>IFERROR(VLOOKUP(D7,DB!A:G,7,0),"")</f>
        <v/>
      </c>
      <c r="K7" s="45"/>
      <c r="L7" s="23" t="str">
        <f>IFERROR(VLOOKUP(D7,DB!A:I,9,0),"")</f>
        <v/>
      </c>
    </row>
    <row r="8" spans="1:13" ht="15" customHeight="1">
      <c r="A8" s="19"/>
      <c r="B8" s="61" t="str">
        <f>IFERROR(VLOOKUP(D8,DB!A:K,11,0),"")</f>
        <v/>
      </c>
      <c r="C8" s="18"/>
      <c r="D8" s="18" t="s">
        <v>39112</v>
      </c>
      <c r="E8" s="18"/>
      <c r="F8" s="20"/>
      <c r="G8" s="21">
        <f t="shared" ca="1" si="0"/>
        <v>45981.422742476854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45981.422742476854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45981.422742476854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45981.422742476854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45981.422742476854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45981.422742476854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45981.422742476854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45981.422742476854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45981.422742476854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45981.422742476854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45981.422742476854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45981.422742476854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45981.422742476854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45981.422742476854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45981.422742476854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45981.422742476854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45981.422742476854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45981.422742476854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45981.422742476854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45981.422742476854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45981.422742476854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45981.422742476854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45981.422742476854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45981.422742476854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45981.422742476854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45981.422742476854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45981.422742476854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45981.422742476854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45981.422742476854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45981.422742476854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45981.422742476854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45981.422742476854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45981.422742476854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45981.422742476854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45981.422742476854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45981.422742476854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45981.422742476854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45981.422742476854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45981.422742476854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45981.422742476854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45981.422742476854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45981.422742476854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45981.422742476854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45981.422742476854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45981.422742476854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45981.422742476854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45981.422742476854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45981.422742476854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45981.422742476854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45981.422742476854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45981.422742476854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45981.422742476854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45981.422742476854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45981.422742476854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45981.422742476854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45981.422742476854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45981.422742476854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45981.422742476854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45981.422742476854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45981.422742476854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45981.422742476854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45981.422742476854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45981.422742476854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45981.422742476854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45981.422742476854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45981.422742476854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45981.422742476854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45981.422742476854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45981.422742476854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45981.422742476854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45981.422742476854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45981.422742476854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45981.422742476854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45981.422742476854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45981.422742476854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45981.422742476854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45981.422742476854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45981.422742476854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45981.422742476854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45981.422742476854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45981.422742476854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45981.422742476854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45981.422742476854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45981.422742476854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45981.422742476854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45981.422742476854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45981.422742476854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45981.422742476854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45981.422742476854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45981.422742476854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45981.422742476854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45981.422742476854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45981.422742476854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45981.422742476854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45981.422742476854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45981.422742476854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45981.422742476854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45981.422742476854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45981.422742476854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45981.422742476854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45981.422742476854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45981.422742476854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45981.422742476854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45981.422742476854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45981.422742476854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45981.422742476854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45981.422742476854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45981.422742476854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45981.422742476854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45981.422742476854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45981.422742476854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45981.422742476854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45981.422742476854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45981.422742476854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45981.422742476854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45981.422742476854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45981.422742476854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45981.422742476854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45981.422742476854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45981.422742476854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45981.422742476854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45981.422742476854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45981.422742476854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45981.422742476854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45981.422742476854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45981.422742476854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45981.422742476854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45981.422742476854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45981.422742476854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45981.422742476854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45981.422742476854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45981.422742476854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45981.422742476854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45981.422742476854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45981.422742476854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45981.422742476854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45981.422742476854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45981.422742476854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45981.422742476854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45981.422742476854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45981.422742476854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45981.422742476854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45981.422742476854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45981.422742476854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45981.422742476854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45981.422742476854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45981.422742476854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45981.422742476854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45981.422742476854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45981.422742476854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45981.422742476854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45981.422742476854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45981.422742476854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45981.422742476854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45981.422742476854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45981.422742476854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45981.422742476854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45981.422742476854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45981.422742476854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45981.422742476854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45981.422742476854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45981.422742476854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45981.422742476854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45981.422742476854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45981.422742476854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45981.422742476854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45981.422742476854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45981.422742476854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45981.422742476854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45981.422742476854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45981.422742476854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45981.422742476854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45981.422742476854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45981.422742476854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45981.422742476854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45981.422742476854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45981.422742476854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45981.422742476854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45981.422742476854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45981.422742476854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45981.422742476854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45981.422742476854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45981.422742476854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45981.422742476854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45981.422742476854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45981.422742476854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45981.422742476854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45981.422742476854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45981.422742476854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45981.422742476854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45981.422742476854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45981.422742476854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45981.422742476854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45981.422742476854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45981.422742476854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45981.422742476854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45981.422742476854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45981.422742476854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45981.422742476854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45981.422742476854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45981.422742476854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45981.422742476854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45981.422742476854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45981.422742476854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45981.422742476854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45981.422742476854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45981.422742476854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45981.422742476854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45981.422742476854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45981.422742476854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45981.422742476854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45981.422742476854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45981.422742476854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45981.422742476854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45981.422742476854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45981.422742476854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45981.422742476854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45981.422742476854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45981.422742476854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45981.422742476854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45981.422742476854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45981.422742476854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45981.422742476854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45981.422742476854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45981.422742476854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45981.422742476854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45981.422742476854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45981.422742476854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45981.422742476854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45981.422742476854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45981.422742476854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45981.422742476854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45981.422742476854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45981.422742476854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45981.422742476854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45981.422742476854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45981.422742476854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45981.422742476854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45981.422742476854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45981.422742476854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45981.422742476854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45981.422742476854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45981.422742476854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45981.422742476854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45981.422742476854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45981.422742476854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45981.422742476854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45981.422742476854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45981.422742476854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45981.422742476854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45981.422742476854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45981.422742476854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45981.422742476854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45981.422742476854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45981.422742476854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45981.422742476854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45981.422742476854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45981.422742476854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45981.422742476854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45981.422742476854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45981.422742476854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45981.422742476854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45981.422742476854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45981.422742476854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45981.422742476854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45981.422742476854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45981.422742476854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45981.422742476854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45981.422742476854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45981.422742476854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45981.422742476854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45981.422742476854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45981.422742476854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45981.422742476854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45981.422742476854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45981.422742476854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45981.422742476854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45981.422742476854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45981.422742476854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45981.422742476854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45981.422742476854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45981.422742476854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45981.422742476854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45981.422742476854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45981.422742476854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45981.422742476854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45981.422742476854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45981.422742476854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45981.422742476854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45981.422742476854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45981.422742476854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45981.422742476854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45981.422742476854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45981.422742476854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45981.422742476854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45981.422742476854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45981.422742476854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45981.422742476854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45981.422742476854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45981.422742476854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45981.422742476854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45981.422742476854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45981.422742476854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45981.422742476854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45981.422742476854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45981.422742476854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45981.422742476854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45981.422742476854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45981.422742476854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45981.422742476854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45981.422742476854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45981.422742476854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45981.422742476854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45981.422742476854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45981.422742476854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45981.422742476854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45981.422742476854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45981.422742476854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45981.422742476854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45981.422742476854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45981.422742476854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45981.422742476854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45981.422742476854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45981.422742476854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45981.422742476854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45981.422742476854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45981.422742476854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45981.422742476854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45981.422742476854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45981.422742476854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45981.422742476854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45981.422742476854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45981.422742476854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45981.422742476854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45981.422742476854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45981.422742476854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45981.422742476854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45981.422742476854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45981.422742476854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45981.422742476854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45981.422742476854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45981.422742476854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45981.422742476854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45981.422742476854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45981.422742476854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45981.422742476854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45981.422742476854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45981.422742476854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45981.422742476854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45981.422742476854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45981.422742476854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45981.422742476854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45981.422742476854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45981.422742476854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45981.422742476854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45981.422742476854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45981.422742476854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45981.422742476854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45981.422742476854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45981.422742476854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45981.422742476854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45981.422742476854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45981.422742476854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45981.422742476854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45981.422742476854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45981.422742476854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45981.422742476854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45981.422742476854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45981.422742476854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45981.422742476854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45981.422742476854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45981.422742476854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45981.422742476854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45981.422742476854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45981.422742476854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45981.422742476854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45981.422742476854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45981.422742476854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45981.422742476854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45981.422742476854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45981.422742476854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45981.422742476854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45981.422742476854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45981.422742476854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45981.422742476854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45981.422742476854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45981.422742476854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45981.422742476854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45981.422742476854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45981.422742476854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45981.422742476854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45981.422742476854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45981.422742476854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45981.422742476854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45981.422742476854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45981.422742476854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45981.422742476854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45981.422742476854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45981.422742476854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45981.422742476854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45981.422742476854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45981.422742476854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45981.422742476854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45981.422742476854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45981.422742476854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45981.422742476854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45981.422742476854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45981.422742476854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45981.422742476854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45981.422742476854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45981.422742476854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45981.422742476854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45981.422742476854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45981.422742476854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45981.422742476854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45981.422742476854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45981.422742476854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45981.422742476854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45981.422742476854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45981.422742476854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45981.422742476854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45981.422742476854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45981.422742476854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45981.422742476854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45981.422742476854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45981.422742476854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45981.422742476854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45981.422742476854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45981.422742476854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45981.422742476854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45981.422742476854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45981.422742476854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45981.422742476854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45981.422742476854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45981.422742476854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45981.422742476854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45981.422742476854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45981.422742476854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45981.422742476854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45981.422742476854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45981.422742476854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45981.422742476854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45981.422742476854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45981.422742476854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45981.422742476854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45981.422742476854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45981.422742476854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45981.422742476854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45981.422742476854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45981.422742476854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45981.422742476854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45981.422742476854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45981.422742476854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45981.422742476854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45981.422742476854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45981.422742476854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45981.422742476854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45981.422742476854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45981.422742476854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45981.422742476854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45981.422742476854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45981.422742476854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45981.422742476854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45981.422742476854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45981.422742476854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45981.422742476854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45981.422742476854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45981.422742476854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45981.422742476854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45981.422742476854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45981.422742476854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45981.422742476854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45981.422742476854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45981.422742476854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45981.422742476854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45981.422742476854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45981.422742476854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45981.422742476854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45981.422742476854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45981.422742476854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45981.422742476854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45981.422742476854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45981.422742476854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45981.422742476854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45981.422742476854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45981.422742476854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45981.422742476854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45981.422742476854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45981.422742476854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45981.422742476854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45981.422742476854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45981.422742476854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45981.422742476854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45981.422742476854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45981.422742476854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45981.422742476854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45981.422742476854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45981.422742476854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45981.422742476854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45981.422742476854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45981.422742476854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45981.422742476854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45981.422742476854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45981.422742476854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45981.422742476854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45981.422742476854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45981.422742476854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45981.422742476854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45981.422742476854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45981.422742476854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45981.422742476854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45981.422742476854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45981.422742476854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45981.422742476854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45981.422742476854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45981.422742476854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45981.422742476854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45981.422742476854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45981.422742476854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45981.422742476854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45981.422742476854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45981.422742476854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45981.422742476854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45981.422742476854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45981.422742476854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45981.422742476854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45981.422742476854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45981.422742476854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45981.422742476854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45981.422742476854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45981.422742476854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45981.422742476854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45981.422742476854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45981.422742476854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45981.422742476854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45981.422742476854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45981.422742476854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45981.422742476854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45981.422742476854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45981.422742476854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45981.422742476854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45981.422742476854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45981.422742476854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45981.422742476854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45981.422742476854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45981.422742476854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45981.422742476854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45981.422742476854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45981.422742476854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45981.422742476854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45981.422742476854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45981.422742476854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45981.422742476854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45981.422742476854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45981.422742476854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45981.422742476854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45981.422742476854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45981.422742476854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45981.422742476854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45981.422742476854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45981.422742476854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45981.422742476854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45981.422742476854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45981.422742476854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45981.422742476854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45981.422742476854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45981.422742476854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45981.422742476854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45981.422742476854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45981.422742476854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45981.422742476854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45981.422742476854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45981.422742476854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45981.422742476854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45981.422742476854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45981.422742476854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45981.422742476854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45981.422742476854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45981.422742476854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45981.422742476854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45981.422742476854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45981.422742476854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45981.422742476854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45981.422742476854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45981.422742476854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45981.422742476854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45981.422742476854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45981.422742476854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45981.422742476854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45981.422742476854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45981.422742476854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45981.422742476854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45981.422742476854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45981.422742476854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45981.422742476854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45981.422742476854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45981.422742476854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45981.422742476854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45981.422742476854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45981.422742476854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45981.422742476854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45981.422742476854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45981.422742476854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45981.422742476854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45981.422742476854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45981.422742476854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45981.422742476854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45981.422742476854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45981.422742476854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45981.422742476854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45981.422742476854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45981.422742476854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45981.422742476854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45981.422742476854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45981.422742476854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45981.422742476854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45981.422742476854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45981.422742476854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45981.422742476854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45981.422742476854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45981.422742476854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45981.422742476854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45981.422742476854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45981.422742476854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45981.422742476854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45981.422742476854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45981.422742476854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45981.422742476854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45981.422742476854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45981.422742476854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45981.422742476854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45981.422742476854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45981.422742476854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45981.422742476854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45981.422742476854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45981.422742476854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45981.422742476854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45981.422742476854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45981.422742476854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45981.422742476854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45981.422742476854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45981.422742476854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45981.422742476854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45981.422742476854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45981.422742476854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45981.422742476854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45981.422742476854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45981.422742476854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45981.422742476854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45981.422742476854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45981.422742476854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45981.422742476854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45981.422742476854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45981.422742476854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45981.422742476854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45981.422742476854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45981.422742476854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45981.422742476854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45981.422742476854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45981.422742476854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45981.422742476854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45981.422742476854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45981.422742476854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45981.422742476854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45981.422742476854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45981.422742476854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45981.422742476854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45981.422742476854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45981.422742476854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45981.422742476854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45981.422742476854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45981.422742476854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45981.422742476854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45981.422742476854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45981.422742476854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45981.422742476854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45981.422742476854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45981.422742476854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45981.422742476854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45981.422742476854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45981.422742476854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45981.422742476854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45981.422742476854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45981.422742476854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45981.422742476854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45981.422742476854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45981.422742476854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45981.422742476854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45981.422742476854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45981.422742476854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45981.422742476854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45981.422742476854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45981.422742476854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45981.422742476854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45981.422742476854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45981.422742476854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45981.422742476854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45981.422742476854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45981.422742476854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45981.422742476854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45981.422742476854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45981.422742476854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45981.422742476854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45981.422742476854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45981.422742476854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45981.422742476854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45981.422742476854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45981.422742476854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45981.422742476854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45981.422742476854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45981.422742476854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45981.422742476854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45981.422742476854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45981.422742476854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45981.422742476854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45981.422742476854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45981.422742476854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45981.422742476854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45981.422742476854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45981.422742476854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45981.422742476854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45981.422742476854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45981.422742476854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45981.422742476854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45981.422742476854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45981.422742476854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45981.422742476854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45981.422742476854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45981.422742476854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45981.422742476854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45981.422742476854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45981.422742476854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45981.422742476854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45981.422742476854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45981.422742476854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45981.422742476854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45981.422742476854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45981.422742476854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45981.422742476854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45981.422742476854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45981.422742476854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45981.422742476854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45981.422742476854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45981.422742476854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45981.422742476854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45981.422742476854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45981.422742476854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45981.422742476854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45981.422742476854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45981.422742476854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45981.422742476854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45981.422742476854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45981.422742476854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45981.422742476854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45981.422742476854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45981.422742476854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45981.422742476854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45981.422742476854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45981.422742476854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45981.422742476854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45981.422742476854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45981.422742476854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45981.422742476854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45981.422742476854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45981.422742476854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45981.422742476854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45981.422742476854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45981.422742476854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45981.422742476854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45981.422742476854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45981.422742476854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45981.422742476854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45981.422742476854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45981.422742476854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45981.422742476854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45981.422742476854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45981.422742476854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45981.422742476854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45981.422742476854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45981.422742476854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45981.422742476854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45981.422742476854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45981.422742476854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45981.422742476854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45981.422742476854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45981.422742476854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45981.422742476854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45981.422742476854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45981.422742476854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45981.422742476854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45981.422742476854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45981.422742476854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45981.422742476854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45981.422742476854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45981.422742476854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45981.422742476854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45981.422742476854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45981.422742476854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45981.422742476854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45981.422742476854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45981.422742476854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45981.422742476854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45981.422742476854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45981.422742476854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45981.422742476854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45981.422742476854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45981.422742476854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45981.422742476854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45981.422742476854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45981.422742476854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45981.422742476854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45981.422742476854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45981.422742476854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45981.422742476854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45981.422742476854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45981.422742476854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45981.422742476854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45981.422742476854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45981.422742476854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45981.422742476854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45981.422742476854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45981.422742476854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45981.422742476854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45981.422742476854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45981.422742476854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45981.422742476854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45981.422742476854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45981.422742476854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45981.422742476854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45981.422742476854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45981.422742476854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45981.422742476854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45981.422742476854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45981.422742476854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45981.422742476854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45981.422742476854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45981.422742476854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45981.422742476854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45981.422742476854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45981.422742476854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45981.422742476854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45981.422742476854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45981.422742476854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45981.422742476854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45981.422742476854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45981.422742476854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45981.422742476854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45981.422742476854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45981.422742476854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45981.422742476854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45981.422742476854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45981.422742476854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45981.422742476854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45981.422742476854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45981.422742476854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45981.422742476854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45981.422742476854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45981.422742476854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45981.422742476854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45981.422742476854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45981.422742476854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45981.422742476854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45981.422742476854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45981.422742476854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45981.422742476854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45981.422742476854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45981.422742476854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45981.422742476854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45981.422742476854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45981.422742476854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45981.422742476854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45981.422742476854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45981.422742476854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45981.422742476854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45981.422742476854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45981.422742476854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45981.422742476854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45981.422742476854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45981.422742476854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45981.422742476854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45981.422742476854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45981.422742476854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45981.422742476854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45981.422742476854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45981.422742476854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45981.422742476854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45981.422742476854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45981.422742476854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45981.422742476854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45981.422742476854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45981.422742476854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45981.422742476854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45981.422742476854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45981.422742476854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45981.422742476854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45981.422742476854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45981.422742476854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45981.422742476854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45981.422742476854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45981.422742476854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45981.422742476854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45981.422742476854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45981.422742476854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45981.422742476854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45981.422742476854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45981.422742476854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45981.422742476854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45981.422742476854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45981.422742476854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45981.422742476854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45981.422742476854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45981.422742476854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45981.422742476854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45981.422742476854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45981.422742476854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45981.422742476854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45981.422742476854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45981.422742476854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45981.422742476854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45981.422742476854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45981.422742476854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45981.422742476854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45981.422742476854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45981.422742476854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45981.422742476854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45981.422742476854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45981.422742476854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45981.422742476854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45981.422742476854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45981.422742476854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45981.422742476854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45981.422742476854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45981.422742476854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45981.422742476854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45981.422742476854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45981.422742476854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45981.422742476854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45981.422742476854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45981.422742476854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45981.422742476854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45981.422742476854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45981.422742476854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45981.422742476854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45981.422742476854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45981.422742476854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45981.422742476854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45981.422742476854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45981.422742476854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45981.422742476854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45981.422742476854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45981.422742476854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45981.422742476854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45981.422742476854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45981.422742476854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45981.422742476854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45981.422742476854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45981.422742476854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45981.422742476854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45981.422742476854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45981.422742476854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45981.422742476854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45981.422742476854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45981.422742476854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45981.422742476854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45981.422742476854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45981.422742476854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45981.422742476854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277.94202488425799</v>
      </c>
      <c r="H2" s="95">
        <v>45703.474768518521</v>
      </c>
      <c r="I2" s="95" t="str">
        <f>IFERROR(VLOOKUP(D2,DB!A:F,6,0),"")</f>
        <v>SCECO</v>
      </c>
      <c r="J2" s="95" t="str">
        <f>IFERROR(VLOOKUP(D2,DB!A:G,7,0),"")</f>
        <v>Dead</v>
      </c>
      <c r="K2" s="97" t="s">
        <v>39114</v>
      </c>
      <c r="L2" s="91" t="str">
        <f>IFERROR(VLOOKUP(D2,DB!A:I,9,0),"")</f>
        <v>Latis</v>
      </c>
    </row>
    <row r="3" spans="1:16" ht="36" customHeight="1">
      <c r="A3" s="113" t="s">
        <v>39115</v>
      </c>
      <c r="B3" s="113" t="str">
        <f>IFERROR(VLOOKUP(D3,DB!A:K,11,0),"")</f>
        <v>R4</v>
      </c>
      <c r="C3" s="93">
        <v>1</v>
      </c>
      <c r="D3" s="91" t="s">
        <v>36975</v>
      </c>
      <c r="E3" s="94" t="s">
        <v>39021</v>
      </c>
      <c r="F3" s="95">
        <v>45981.312430555554</v>
      </c>
      <c r="G3" s="96">
        <f t="shared" ref="G3:G41" ca="1" si="0">IFERROR(NOW()-F3,"")</f>
        <v>0.11031192130030831</v>
      </c>
      <c r="H3" s="95">
        <v>45981.292361111111</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2</v>
      </c>
      <c r="D4" s="91" t="s">
        <v>34490</v>
      </c>
      <c r="E4" s="94" t="s">
        <v>39021</v>
      </c>
      <c r="F4" s="95">
        <v>45981.373611111114</v>
      </c>
      <c r="G4" s="96">
        <f t="shared" ca="1" si="0"/>
        <v>4.9131365740322508E-2</v>
      </c>
      <c r="H4" s="95">
        <v>45981.36515046296</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45981.422742476854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45981.422742476854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45981.422742476854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45981.422742476854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45981.422742476854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45981.422742476854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45981.422742476854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45981.422742476854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45981.422742476854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45981.422742476854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45981.422742476854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45981.422742476854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45981.422742476854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45981.422742476854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45981.422742476854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45981.422742476854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45981.422742476854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45981.422742476854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45981.422742476854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45981.422742476854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45981.422742476854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45981.422742476854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45981.422742476854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45981.422742476854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45981.422742476854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45981.422742476854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45981.422742476854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45981.422742476854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45981.422742476854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45981.422742476854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45981.422742476854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45981.422742476854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45981.422742476854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45981.422742476854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45981.422742476854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45981.422742476854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45981.422742476854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45981.422742476854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45981.422742476854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45981.422742476854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45981.422742476854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45981.422742476854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45981.422742476854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45981.422742476854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45981.422742476854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45981.422742476854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45981.422742476854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45981.422742476854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45981.422742476854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45981.422742476854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45981.422742476854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45981.422742476854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45981.422742476854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45981.422742476854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45981.422742476854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45981.422742476854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45981.422742476854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45981.422742476854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45981.422742476854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45981.422742476854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45981.422742476854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45981.422742476854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45981.422742476854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45981.422742476854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45981.422742476854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45981.422742476854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45981.422742476854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45981.422742476854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45981.422742476854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45981.422742476854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45981.422742476854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45981.422742476854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45981.422742476854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45981.422742476854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45981.422742476854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45981.422742476854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45981.422742476854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45981.422742476854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45981.422742476854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45981.422742476854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45981.422742476854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45981.422742476854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45981.422742476854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45981.422742476854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45981.422742476854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45981.422742476854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45981.422742476854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45981.422742476854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45981.422742476854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45981.422742476854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45981.422742476854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45981.422742476854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45981.422742476854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45981.422742476854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45981.422742476854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45981.422742476854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45981.422742476854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45981.422742476854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45981.422742476854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45981.422742476854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45981.422742476854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45981.422742476854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45981.422742476854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45981.422742476854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45981.422742476854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45981.422742476854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45981.422742476854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45981.422742476854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45981.422742476854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45981.422742476854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45981.422742476854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45981.422742476854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45981.422742476854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45981.422742476854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45981.422742476854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45981.422742476854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45981.422742476854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45981.422742476854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45981.422742476854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45981.422742476854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45981.422742476854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45981.422742476854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45981.422742476854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45981.422742476854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45981.422742476854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45981.422742476854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45981.422742476854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45981.422742476854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45981.422742476854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45981.422742476854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45981.422742476854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45981.422742476854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45981.422742476854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45981.422742476854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45981.422742476854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45981.422742476854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45981.422742476854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45981.422742476854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45981.422742476854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45981.422742476854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45981.422742476854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45981.422742476854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45981.422742476854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45981.422742476854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45981.422742476854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45981.422742476854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45981.422742476854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45981.422742476854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45981.422742476854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45981.422742476854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45981.422742476854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45981.422742476854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45981.422742476854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45981.422742476854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45981.422742476854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45981.422742476854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45981.422742476854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45981.422742476854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45981.422742476854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45981.422742476854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45981.422742476854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45981.422742476854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45981.422742476854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45981.422742476854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45981.422742476854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45981.422742476854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45981.422742476854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45981.422742476854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45981.422742476854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45981.422742476854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45981.422742476854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45981.422742476854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45981.422742476854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45981.422742476854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45981.422742476854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45981.422742476854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45981.422742476854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45981.422742476854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45981.422742476854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45981.422742476854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45981.422742476854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45981.422742476854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45981.422742476854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45981.422742476854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45981.422742476854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45981.422742476854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45981.422742476854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45981.422742476854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45981.422742476854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45981.422742476854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45981.422742476854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45981.422742476854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45981.422742476854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45981.422742476854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45981.422742476854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45981.422742476854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45981.422742476854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45981.422742476854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45981.422742476854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45981.422742476854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45981.422742476854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45981.422742476854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45981.422742476854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45981.422742476854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45981.422742476854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45981.422742476854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45981.422742476854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45981.422742476854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45981.422742476854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45981.422742476854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45981.422742476854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45981.422742476854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45981.422742476854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45981.422742476854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45981.422742476854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45981.422742476854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45981.422742476854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45981.422742476854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45981.422742476854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45981.422742476854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45981.422742476854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45981.422742476854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45981.422742476854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45981.422742476854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45981.422742476854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45981.422742476854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45981.422742476854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45981.422742476854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45981.422742476854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45981.422742476854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45981.422742476854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45981.422742476854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45981.422742476854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45981.422742476854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45981.422742476854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45981.422742476854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45981.422742476854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45981.422742476854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45981.422742476854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45981.422742476854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45981.422742476854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45981.422742476854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45981.422742476854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45981.422742476854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45981.422742476854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45981.422742476854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45981.422742476854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45981.422742476854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45981.422742476854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45981.422742476854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45981.422742476854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45981.422742476854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45981.422742476854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45981.422742476854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45981.422742476854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45981.422742476854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45981.422742476854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45981.422742476854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45981.422742476854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45981.422742476854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45981.422742476854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45981.422742476854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45981.422742476854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45981.422742476854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45981.422742476854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45981.422742476854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45981.422742476854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45981.422742476854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45981.422742476854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45981.422742476854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45981.422742476854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45981.422742476854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45981.422742476854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45981.422742476854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45981.422742476854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45981.422742476854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45981.422742476854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45981.422742476854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45981.422742476854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45981.422742476854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45981.422742476854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45981.422742476854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45981.422742476854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45981.422742476854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45981.422742476854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45981.422742476854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45981.422742476854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45981.422742476854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45981.422742476854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45981.422742476854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45981.422742476854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45981.422742476854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45981.422742476854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45981.422742476854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45981.422742476854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45981.422742476854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45981.422742476854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45981.422742476854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45981.422742476854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45981.422742476854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45981.422742476854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45981.422742476854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45981.422742476854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45981.422742476854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45981.422742476854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45981.422742476854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45981.422742476854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45981.422742476854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45981.422742476854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45981.422742476854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45981.422742476854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45981.422742476854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45981.422742476854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45981.422742476854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45981.422742476854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45981.422742476854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45981.422742476854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45981.422742476854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45981.422742476854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45981.422742476854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45981.422742476854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45981.422742476854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45981.422742476854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45981.422742476854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45981.422742476854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45981.422742476854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45981.422742476854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45981.422742476854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45981.422742476854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45981.422742476854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45981.422742476854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45981.422742476854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45981.422742476854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45981.422742476854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45981.422742476854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45981.422742476854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45981.422742476854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45981.422742476854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45981.422742476854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45981.422742476854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45981.422742476854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45981.422742476854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45981.422742476854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45981.422742476854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45981.422742476854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45981.422742476854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45981.422742476854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45981.422742476854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45981.422742476854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45981.422742476854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45981.422742476854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45981.422742476854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45981.422742476854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45981.422742476854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45981.422742476854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45981.422742476854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45981.422742476854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45981.422742476854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45981.422742476854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45981.422742476854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45981.422742476854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45981.422742476854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45981.422742476854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45981.422742476854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45981.422742476854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45981.422742476854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45981.422742476854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45981.422742476854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45981.422742476854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45981.422742476854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45981.422742476854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45981.422742476854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45981.422742476854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45981.422742476854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45981.422742476854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45981.422742476854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45981.422742476854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45981.422742476854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45981.422742476854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45981.422742476854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45981.422742476854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45981.422742476854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45981.422742476854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45981.422742476854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45981.422742476854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45981.422742476854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45981.422742476854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45981.422742476854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45981.422742476854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45981.422742476854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45981.422742476854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45981.422742476854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45981.422742476854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45981.422742476854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45981.422742476854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45981.422742476854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45981.422742476854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45981.422742476854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45981.422742476854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45981.422742476854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45981.422742476854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45981.422742476854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45981.422742476854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45981.422742476854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45981.422742476854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45981.422742476854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45981.422742476854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45981.422742476854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45981.422742476854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45981.422742476854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45981.422742476854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45981.422742476854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45981.422742476854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45981.422742476854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45981.422742476854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45981.422742476854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45981.422742476854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45981.422742476854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45981.422742476854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45981.422742476854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45981.422742476854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45981.422742476854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45981.422742476854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45981.422742476854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45981.422742476854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45981.422742476854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45981.422742476854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45981.422742476854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45981.422742476854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45981.422742476854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45981.422742476854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45981.422742476854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45981.422742476854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45981.422742476854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45981.422742476854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45981.422742476854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45981.422742476854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45981.422742476854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45981.422742476854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45981.422742476854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45981.422742476854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45981.422742476854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45981.422742476854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45981.422742476854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45981.422742476854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45981.422742476854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45981.422742476854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45981.422742476854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45981.422742476854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45981.422742476854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45981.422742476854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45981.422742476854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45981.422742476854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45981.422742476854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45981.422742476854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45981.422742476854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45981.422742476854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45981.422742476854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45981.422742476854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45981.422742476854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45981.422742476854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45981.422742476854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45981.422742476854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45981.422742476854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45981.422742476854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45981.422742476854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45981.422742476854</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89.590682291665871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55.233865162037546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32.761631365741778</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3.9079392361163627</v>
      </c>
      <c r="H5" s="128">
        <v>45977.468807870369</v>
      </c>
      <c r="I5" s="109" t="str">
        <f>IFERROR(VLOOKUP(D5,DB!A:F,6,0),"")</f>
        <v>SCECO</v>
      </c>
      <c r="J5" s="109" t="str">
        <f>IFERROR(VLOOKUP(D5,DB!A:G,7,0),"")</f>
        <v>Weak</v>
      </c>
      <c r="K5" s="109" t="s">
        <v>39126</v>
      </c>
      <c r="L5" s="109" t="str">
        <f>IFERROR(VLOOKUP(D5,DB!A:I,9,0),"")</f>
        <v>Latis</v>
      </c>
    </row>
    <row r="6" spans="1:13">
      <c r="A6" s="109" t="s">
        <v>39127</v>
      </c>
      <c r="B6" s="109" t="str">
        <f>IFERROR(VLOOKUP(D6,DB!A:K,11,0),"")</f>
        <v>R5</v>
      </c>
      <c r="C6" s="109">
        <v>1</v>
      </c>
      <c r="D6" s="109" t="s">
        <v>36518</v>
      </c>
      <c r="E6" s="109" t="s">
        <v>39021</v>
      </c>
      <c r="F6" s="128">
        <v>45981.373298611114</v>
      </c>
      <c r="G6" s="111">
        <f ca="1">IFERROR(NOW()-F6,"")</f>
        <v>4.9443865740613546E-2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31274</v>
      </c>
      <c r="E7" s="109" t="s">
        <v>39021</v>
      </c>
      <c r="F7" s="128">
        <v>45981.392025462963</v>
      </c>
      <c r="G7" s="111">
        <f ca="1">IFERROR(NOW()-F7,"")</f>
        <v>3.0717013891262468E-2</v>
      </c>
      <c r="H7" s="128">
        <v>45981.383692129632</v>
      </c>
      <c r="I7" s="109" t="str">
        <f>IFERROR(VLOOKUP(D7,DB!A:F,6,0),"")</f>
        <v>SCECO</v>
      </c>
      <c r="J7" s="109" t="str">
        <f>IFERROR(VLOOKUP(D7,DB!A:G,7,0),"")</f>
        <v>Vandalized</v>
      </c>
      <c r="K7" s="109" t="s">
        <v>39128</v>
      </c>
      <c r="L7" s="109" t="str">
        <f>IFERROR(VLOOKUP(D7,DB!A:I,9,0),"")</f>
        <v>Latis</v>
      </c>
    </row>
    <row r="8" spans="1:13">
      <c r="A8" s="109" t="s">
        <v>39130</v>
      </c>
      <c r="B8" s="109" t="str">
        <f>IFERROR(VLOOKUP(D8,DB!A:K,11,0),"")</f>
        <v>R5</v>
      </c>
      <c r="C8" s="109">
        <v>1</v>
      </c>
      <c r="D8" s="109" t="s">
        <v>36021</v>
      </c>
      <c r="E8" s="109" t="s">
        <v>39021</v>
      </c>
      <c r="F8" s="128">
        <v>45981.41777777778</v>
      </c>
      <c r="G8" s="111">
        <f ca="1">IFERROR(NOW()-F8,"")</f>
        <v>4.964699073752854E-3</v>
      </c>
      <c r="H8" s="128">
        <v>45981.411527777775</v>
      </c>
      <c r="I8" s="109" t="str">
        <f>IFERROR(VLOOKUP(D8,DB!A:F,6,0),"")</f>
        <v>Generator-SG</v>
      </c>
      <c r="J8" s="109" t="str">
        <f>IFERROR(VLOOKUP(D8,DB!A:G,7,0),"")</f>
        <v>Vandalized</v>
      </c>
      <c r="K8" s="109" t="s">
        <v>39131</v>
      </c>
      <c r="L8" s="109" t="str">
        <f>IFERROR(VLOOKUP(D8,DB!A:I,9,0),"")</f>
        <v>Latis</v>
      </c>
    </row>
    <row r="9" spans="1:13">
      <c r="A9" s="109"/>
      <c r="B9" s="109" t="str">
        <f>IFERROR(VLOOKUP(D9,DB!A:K,11,0),"")</f>
        <v/>
      </c>
      <c r="C9" s="109"/>
      <c r="D9" s="109"/>
      <c r="E9" s="109"/>
      <c r="F9" s="109"/>
      <c r="G9" s="111">
        <f ca="1">IFERROR(NOW()-F9,"")</f>
        <v>45981.422742476854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45981.422742476854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45981.422742476854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45981.422742476854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45981.422742476854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45981.422742476854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45981.422742476854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45981.422742476854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45981.422742476854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45981.422742476854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45981.422742476854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45981.422742476854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45981.422742476854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45981.422742476854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45981.422742476854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45981.422742476854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45981.422742476854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45981.422742476854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45981.422742476854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45981.422742476854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45981.422742476854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45981.422742476854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45981.422742476854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45981.422742476854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45981.422742476854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45981.422742476854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45981.422742476854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45981.422742476854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45981.422742476854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45981.422742476854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45981.422742476854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45981.422742476854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45981.422742476854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45981.422742476854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45981.422742476854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45981.422742476854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45981.422742476854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45981.422742476854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45981.422742476854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45981.422742476854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45981.422742476854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45981.422742476854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45981.422742476854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45981.422742476854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45981.422742476854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45981.422742476854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45981.422742476854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45981.422742476854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45981.422742476854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45981.422742476854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45981.422742476854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45981.422742476854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45981.422742476854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45981.422742476854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45981.422742476854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45981.422742476854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45981.422742476854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45981.422742476854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45981.422742476854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45981.422742476854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45981.422742476854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45981.422742476854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45981.422742476854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45981.422742476854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45981.422742476854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45981.422742476854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45981.422742476854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45981.422742476854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45981.422742476854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45981.422742476854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45981.422742476854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45981.422742476854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45981.422742476854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45981.422742476854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45981.422742476854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45981.422742476854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45981.422742476854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45981.422742476854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45981.422742476854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45981.422742476854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45981.422742476854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45981.422742476854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45981.422742476854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45981.422742476854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45981.422742476854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45981.422742476854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45981.422742476854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45981.422742476854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45981.422742476854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45981.422742476854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45981.422742476854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45981.422742476854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45981.422742476854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45981.422742476854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45981.422742476854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45981.422742476854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45981.422742476854</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45981.422742476854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45981.422742476854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45981.422742476854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45981.422742476854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45981.422742476854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45981.422742476854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45981.422742476854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45981.422742476854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45981.422742476854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45981.422742476854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45981.422742476854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45981.422742476854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45981.422742476854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45981.422742476854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45981.422742476854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45981.422742476854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45981.422742476854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45981.422742476854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45981.422742476854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45981.422742476854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45981.422742476854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45981.422742476854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45981.422742476854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45981.422742476854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45981.422742476854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45981.422742476854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45981.422742476854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45981.422742476854</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29744</v>
      </c>
      <c r="E2" s="109" t="s">
        <v>39021</v>
      </c>
      <c r="F2" s="121">
        <v>45981.419027777774</v>
      </c>
      <c r="G2" s="104">
        <f t="shared" ref="G2:G13" ca="1" si="0">IFERROR(NOW()-F2,"-")</f>
        <v>3.7146990798646584E-3</v>
      </c>
      <c r="H2" s="121">
        <v>45981.419027777774</v>
      </c>
      <c r="I2" s="119" t="str">
        <f>IFERROR(VLOOKUP(D2,DB!A:F,6,0),"")</f>
        <v>SCECO</v>
      </c>
      <c r="J2" s="119" t="str">
        <f>IFERROR(VLOOKUP(D2,DB!A:G,7,0),"")</f>
        <v>Dead+No BB Design</v>
      </c>
      <c r="K2" s="122" t="s">
        <v>39133</v>
      </c>
      <c r="L2" s="123" t="str">
        <f>IFERROR(VLOOKUP(D2,DB!A:I,9,0),"")</f>
        <v>Latis</v>
      </c>
    </row>
    <row r="3" spans="1:16382" ht="31.5" customHeight="1">
      <c r="A3" s="118"/>
      <c r="B3" s="119" t="str">
        <f>IFERROR(VLOOKUP(D3,DB!A:K,11,0),"")</f>
        <v/>
      </c>
      <c r="C3" s="120"/>
      <c r="D3" s="119"/>
      <c r="E3" s="109"/>
      <c r="F3" s="121"/>
      <c r="G3" s="104">
        <f t="shared" ca="1" si="0"/>
        <v>45981.422742476854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45981.422742476854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45981.422742476854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45981.422742476854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45981.422742476854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45981.422742476854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45981.422742476854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45981.422742476854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45981.422742476854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45981.422742476854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45981.422742476854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45981.422742476854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45981.422742476854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45981.422742476854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45981.422742476854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45981.422742476854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45981.422742476854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45981.422742476854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45981.422742476854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45981.422742476854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45981.422742476854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45981.422742476854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45981.422742476854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45981.422742476854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45981.422742476854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45981.422742476854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45981.422742476854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45981.422742476854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45981.422742476854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45981.422742476854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45981.422742476854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45981.422742476854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45981.422742476854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45981.422742476854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45981.422742476854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45981.422742476854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45981.422742476854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45981.422742476854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45981.422742476854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45981.422742476854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45981.422742476854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45981.422742476854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45981.422742476854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45981.422742476854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45981.422742476854</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