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45" documentId="120_S{2AC9BD13-BADA-5192-A53E-5A8FF88502F6}" xr6:coauthVersionLast="47" xr6:coauthVersionMax="47" xr10:uidLastSave="{EB17A233-1009-429D-8D35-A1C2348D553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<sst xmlns="http://schemas.openxmlformats.org/spreadsheetml/2006/main" count="180272" uniqueCount="39118">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</sst>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b/>
      <sz val="8"/>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34" fillId="20" borderId="1" xfId="0" applyFont="1" applyFill="1" applyBorder="1" applyAlignment="1">
      <alignment wrapText="1"/>
    </xf>
    <xf numFmtId="0" fontId="34" fillId="20" borderId="3" xfId="0" applyFont="1" applyFill="1" applyBorder="1" applyAlignment="1">
      <alignment wrapText="1"/>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324.39283206018445</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45987.341257986111</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45987.341257986111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45987.341257986111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45987.341257986111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45987.341257986111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45987.341257986111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45987.341257986111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45987.341257986111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45987.341257986111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45987.341257986111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45987.341257986111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45987.341257986111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45987.341257986111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45987.341257986111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45987.341257986111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45987.341257986111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45987.341257986111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45987.341257986111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45987.341257986111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45987.341257986111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45987.341257986111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45987.341257986111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45987.341257986111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45987.341257986111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45987.341257986111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45987.341257986111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45987.341257986111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45987.341257986111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45987.341257986111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45987.341257986111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45987.341257986111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45987.341257986111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45987.341257986111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45987.341257986111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45987.341257986111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45987.341257986111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45987.341257986111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45987.341257986111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45987.341257986111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45987.341257986111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45987.341257986111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45987.341257986111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45987.341257986111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45987.341257986111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45987.341257986111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45987.341257986111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45987.341257986111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45987.341257986111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45987.341257986111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45987.341257986111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45987.341257986111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45987.341257986111</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162.34142002314911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2.953839004629117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22576</v>
      </c>
      <c r="E5" s="102"/>
      <c r="F5" s="103"/>
      <c r="G5" s="104">
        <f ca="1">IFERROR(NOW()-F5,"-")</f>
        <v>45987.341257986111</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45987.341257986111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45987.341257986111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45987.341257986111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45987.341257986111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45987.341257986111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45987.341257986111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45987.341257986111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45987.341257986111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45987.341257986111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45987.341257986111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45987.341257986111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45987.341257986111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45987.341257986111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45987.341257986111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45987.341257986111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45987.341257986111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45987.341257986111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45987.341257986111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45987.341257986111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45987.341257986111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45987.341257986111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45987.341257986111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45987.341257986111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45987.341257986111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45987.341257986111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45987.341257986111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45987.341257986111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45987.341257986111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45987.341257986111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45987.341257986111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45987.341257986111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45987.341257986111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45987.341257986111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45987.341257986111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45987.341257986111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45987.341257986111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45987.341257986111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45987.341257986111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45987.341257986111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45987.341257986111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45987.341257986111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45987.341257986111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45987.341257986111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45987.341257986111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45987.341257986111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45987.341257986111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45987.341257986111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45987.341257986111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45987.341257986111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45987.341257986111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45987.341257986111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45987.341257986111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45987.341257986111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45987.341257986111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45987.341257986111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45987.341257986111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45987.341257986111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45987.341257986111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45987.341257986111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45987.341257986111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45987.341257986111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45987.341257986111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45987.341257986111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45987.341257986111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45987.341257986111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45987.341257986111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45987.341257986111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45987.341257986111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45987.341257986111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45987.341257986111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45987.341257986111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45987.341257986111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45987.341257986111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45987.341257986111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45987.341257986111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45987.341257986111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45987.341257986111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45987.341257986111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45987.341257986111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45987.341257986111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45987.341257986111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45987.341257986111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45987.341257986111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45987.341257986111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45987.341257986111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45987.341257986111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45987.341257986111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45987.341257986111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45987.341257986111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45987.341257986111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45987.341257986111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45987.341257986111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45987.341257986111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45987.341257986111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45987.341257986111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45987.341257986111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45987.341257986111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45987.341257986111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45987.341257986111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45987.341257986111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45987.341257986111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45987.341257986111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45987.341257986111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45987.341257986111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45987.341257986111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45987.341257986111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45987.341257986111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45987.341257986111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45987.341257986111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45987.341257986111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45987.341257986111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45987.341257986111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45987.341257986111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45987.341257986111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45987.341257986111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45987.341257986111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45987.341257986111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45987.341257986111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45987.341257986111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45987.341257986111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45987.341257986111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45987.341257986111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45987.341257986111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45987.341257986111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45987.341257986111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45987.341257986111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45987.341257986111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45987.341257986111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45987.341257986111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45987.341257986111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45987.341257986111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45987.341257986111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45987.341257986111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45987.341257986111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45987.341257986111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45987.341257986111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45987.341257986111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45987.341257986111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45987.341257986111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45987.341257986111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45987.341257986111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45987.341257986111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45987.341257986111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45987.341257986111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45987.341257986111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45987.341257986111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45987.341257986111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45987.341257986111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45987.341257986111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45987.341257986111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45987.341257986111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45987.341257986111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45987.341257986111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45987.341257986111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45987.341257986111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45987.341257986111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45987.341257986111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45987.341257986111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45987.341257986111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45987.341257986111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45987.341257986111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45987.341257986111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45987.341257986111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45987.341257986111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45987.341257986111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45987.341257986111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45987.341257986111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45987.341257986111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45987.341257986111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45987.341257986111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45987.341257986111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45987.341257986111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45987.341257986111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45987.341257986111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45987.341257986111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45987.341257986111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45987.341257986111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45987.341257986111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45987.341257986111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45987.341257986111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45987.341257986111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45987.341257986111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45987.341257986111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45987.341257986111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45987.341257986111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45987.341257986111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45987.341257986111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45987.341257986111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45987.341257986111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45987.341257986111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45987.341257986111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45987.341257986111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45987.341257986111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45987.341257986111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45987.341257986111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45987.341257986111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45987.341257986111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45987.341257986111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45987.341257986111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45987.341257986111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45987.341257986111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45987.341257986111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45987.341257986111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45987.341257986111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45987.341257986111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45987.341257986111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45987.341257986111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45987.341257986111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45987.341257986111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45987.341257986111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45987.341257986111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45987.341257986111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45987.341257986111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45987.341257986111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45987.341257986111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45987.341257986111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45987.341257986111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45987.341257986111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45987.341257986111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45987.341257986111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45987.341257986111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45987.341257986111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45987.341257986111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45987.341257986111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45987.341257986111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45987.341257986111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45987.341257986111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45987.341257986111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45987.341257986111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45987.341257986111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45987.341257986111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45987.341257986111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45987.341257986111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45987.341257986111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45987.341257986111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45987.341257986111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45987.341257986111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45987.341257986111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45987.341257986111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45987.341257986111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45987.341257986111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45987.341257986111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45987.341257986111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45987.341257986111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45987.341257986111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45987.341257986111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45987.341257986111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45987.341257986111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45987.341257986111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45987.341257986111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45987.341257986111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45987.341257986111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45987.341257986111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45987.341257986111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45987.341257986111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45987.341257986111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45987.341257986111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45987.341257986111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45987.341257986111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45987.341257986111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45987.341257986111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45987.341257986111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45987.341257986111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45987.341257986111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45987.341257986111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45987.341257986111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45987.341257986111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45987.341257986111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45987.341257986111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45987.341257986111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45987.341257986111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45987.341257986111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45987.341257986111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45987.341257986111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45987.341257986111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45987.341257986111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45987.341257986111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45987.341257986111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45987.341257986111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45987.341257986111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45987.341257986111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45987.341257986111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45987.341257986111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45987.341257986111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45987.341257986111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45987.341257986111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45987.341257986111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45987.341257986111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45987.341257986111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45987.341257986111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45987.341257986111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45987.341257986111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45987.341257986111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45987.341257986111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45987.341257986111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45987.341257986111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45987.341257986111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45987.341257986111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45987.341257986111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45987.341257986111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45987.341257986111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45987.341257986111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45987.341257986111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45987.341257986111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45987.341257986111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45987.341257986111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45987.341257986111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45987.341257986111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45987.341257986111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45987.341257986111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45987.341257986111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45987.341257986111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45987.341257986111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45987.341257986111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45987.341257986111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45987.341257986111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45987.341257986111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45987.341257986111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45987.341257986111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45987.341257986111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45987.341257986111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45987.341257986111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45987.341257986111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45987.341257986111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45987.341257986111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45987.341257986111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45987.341257986111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45987.341257986111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45987.341257986111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45987.341257986111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45987.341257986111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45987.341257986111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45987.341257986111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45987.341257986111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45987.341257986111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45987.341257986111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45987.341257986111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45987.341257986111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45987.341257986111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45987.341257986111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45987.341257986111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45987.341257986111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45987.341257986111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45987.341257986111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45987.341257986111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45987.341257986111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45987.341257986111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45987.341257986111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45987.341257986111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45987.341257986111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45987.341257986111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45987.341257986111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45987.341257986111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45987.341257986111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45987.341257986111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45987.341257986111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45987.341257986111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45987.341257986111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45987.341257986111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45987.341257986111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45987.341257986111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45987.341257986111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45987.341257986111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45987.341257986111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45987.341257986111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45987.341257986111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45987.341257986111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45987.341257986111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45987.341257986111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45987.341257986111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45987.341257986111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45987.341257986111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45987.341257986111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45987.341257986111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45987.341257986111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45987.341257986111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45987.341257986111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45987.341257986111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45987.341257986111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45987.341257986111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45987.341257986111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45987.341257986111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45987.341257986111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45987.341257986111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45987.341257986111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45987.341257986111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45987.341257986111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45987.341257986111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45987.341257986111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45987.341257986111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45987.341257986111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45987.341257986111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45987.341257986111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45987.341257986111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45987.341257986111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45987.341257986111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45987.341257986111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45987.341257986111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45987.341257986111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45987.341257986111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45987.341257986111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45987.341257986111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45987.341257986111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45987.341257986111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45987.341257986111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45987.341257986111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45987.341257986111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45987.341257986111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45987.341257986111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45987.341257986111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45987.341257986111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45987.341257986111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45987.341257986111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45987.341257986111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45987.341257986111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45987.341257986111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45987.341257986111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45987.341257986111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45987.341257986111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45987.341257986111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45987.341257986111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45987.341257986111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45987.341257986111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45987.341257986111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45987.341257986111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45987.341257986111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45987.341257986111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45987.341257986111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45987.341257986111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45987.341257986111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45987.341257986111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45987.341257986111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45987.341257986111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45987.341257986111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45987.341257986111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45987.341257986111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45987.341257986111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45987.341257986111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45987.341257986111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45987.341257986111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45987.341257986111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45987.341257986111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45987.341257986111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45987.341257986111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45987.341257986111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45987.341257986111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45987.341257986111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45987.341257986111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45987.341257986111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45987.341257986111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45987.341257986111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45987.341257986111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45987.341257986111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45987.341257986111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45987.341257986111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45987.341257986111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45987.341257986111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45987.341257986111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45987.341257986111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45987.341257986111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45987.341257986111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45987.341257986111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45987.341257986111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45987.341257986111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45987.341257986111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45987.341257986111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45987.341257986111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45987.341257986111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45987.341257986111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45987.341257986111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45987.341257986111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45987.341257986111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45987.341257986111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45987.341257986111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45987.341257986111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45987.341257986111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45987.341257986111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45987.341257986111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45987.341257986111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45987.341257986111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45987.341257986111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45987.341257986111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45987.341257986111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45987.341257986111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45987.341257986111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45987.341257986111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45987.341257986111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45987.341257986111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45987.341257986111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45987.341257986111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45987.341257986111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45987.341257986111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45987.341257986111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45987.341257986111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45987.341257986111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45987.341257986111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45987.341257986111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45987.341257986111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45987.341257986111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45987.341257986111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45987.341257986111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45987.341257986111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45987.341257986111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45987.341257986111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45987.341257986111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45987.341257986111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45987.341257986111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45987.341257986111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45987.341257986111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45987.341257986111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45987.341257986111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45987.341257986111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45987.341257986111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45987.341257986111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45987.341257986111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45987.341257986111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45987.341257986111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45987.341257986111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45987.341257986111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45987.341257986111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45987.341257986111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45987.341257986111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45987.341257986111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45987.341257986111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45987.341257986111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45987.341257986111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45987.341257986111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45987.341257986111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45987.341257986111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45987.341257986111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45987.341257986111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45987.341257986111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45987.341257986111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45987.341257986111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45987.341257986111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45987.341257986111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45987.341257986111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45987.341257986111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45987.341257986111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45987.341257986111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45987.341257986111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45987.341257986111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45987.341257986111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45987.341257986111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45987.341257986111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45987.341257986111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45987.341257986111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45987.341257986111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45987.341257986111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45987.341257986111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45987.341257986111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45987.341257986111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45987.341257986111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45987.341257986111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45987.341257986111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45987.341257986111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45987.341257986111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45987.341257986111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45987.341257986111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45987.341257986111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45987.341257986111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45987.341257986111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45987.341257986111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45987.341257986111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45987.341257986111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45987.341257986111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45987.341257986111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45987.341257986111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45987.341257986111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45987.341257986111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45987.341257986111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45987.341257986111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45987.341257986111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45987.341257986111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45987.341257986111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45987.341257986111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45987.341257986111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45987.341257986111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45987.341257986111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45987.341257986111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45987.341257986111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45987.341257986111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45987.341257986111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45987.341257986111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45987.341257986111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45987.341257986111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45987.341257986111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45987.341257986111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45987.341257986111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45987.341257986111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45987.341257986111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45987.341257986111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45987.341257986111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45987.341257986111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45987.341257986111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45987.341257986111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45987.341257986111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45987.341257986111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45987.341257986111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45987.341257986111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45987.341257986111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45987.341257986111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45987.341257986111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45987.341257986111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45987.341257986111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45987.341257986111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45987.341257986111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45987.341257986111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45987.341257986111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45987.341257986111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45987.341257986111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45987.341257986111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45987.341257986111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45987.341257986111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45987.341257986111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45987.341257986111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45987.341257986111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45987.341257986111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45987.341257986111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45987.341257986111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45987.341257986111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45987.341257986111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45987.341257986111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45987.341257986111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45987.341257986111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45987.341257986111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45987.341257986111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45987.341257986111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45987.341257986111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45987.341257986111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45987.341257986111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45987.341257986111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45987.341257986111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45987.341257986111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45987.341257986111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45987.341257986111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45987.341257986111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45987.341257986111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45987.341257986111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45987.341257986111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45987.341257986111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45987.341257986111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45987.341257986111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45987.341257986111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45987.341257986111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45987.341257986111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45987.341257986111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45987.341257986111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45987.341257986111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45987.341257986111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45987.341257986111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45987.341257986111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45987.341257986111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45987.341257986111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45987.341257986111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45987.341257986111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45987.341257986111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45987.341257986111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45987.341257986111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45987.341257986111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45987.341257986111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45987.341257986111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45987.341257986111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45987.341257986111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45987.341257986111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45987.341257986111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45987.341257986111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45987.341257986111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45987.341257986111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45987.341257986111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45987.341257986111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45987.341257986111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45987.341257986111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45987.341257986111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45987.341257986111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45987.341257986111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45987.341257986111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45987.341257986111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45987.341257986111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45987.341257986111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45987.341257986111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45987.341257986111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45987.341257986111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45987.341257986111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45987.341257986111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45987.341257986111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45987.341257986111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45987.341257986111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45987.341257986111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45987.341257986111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45987.341257986111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45987.341257986111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45987.341257986111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45987.341257986111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45987.341257986111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45987.341257986111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45987.341257986111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45987.341257986111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45987.341257986111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45987.341257986111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45987.341257986111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45987.341257986111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45987.341257986111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45987.341257986111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45987.341257986111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45987.341257986111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45987.341257986111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45987.341257986111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45987.341257986111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45987.341257986111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45987.341257986111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45987.341257986111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45987.341257986111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45987.341257986111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45987.341257986111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45987.341257986111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45987.341257986111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45987.341257986111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45987.341257986111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45987.341257986111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45987.341257986111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45987.341257986111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45987.341257986111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45987.341257986111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45987.341257986111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45987.341257986111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45987.341257986111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45987.341257986111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45987.341257986111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45987.341257986111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45987.341257986111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45987.341257986111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45987.341257986111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45987.341257986111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45987.341257986111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45987.341257986111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45987.341257986111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45987.341257986111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45987.341257986111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45987.341257986111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45987.341257986111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45987.341257986111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45987.341257986111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45987.341257986111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45987.341257986111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45987.341257986111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45987.341257986111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45987.341257986111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45987.341257986111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45987.341257986111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45987.341257986111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45987.341257986111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45987.341257986111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45987.341257986111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45987.341257986111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45987.341257986111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45987.341257986111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45987.341257986111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45987.341257986111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45987.341257986111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45987.341257986111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45987.341257986111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45987.341257986111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45987.341257986111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45987.341257986111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45987.341257986111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45987.341257986111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45987.341257986111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45987.341257986111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45987.341257986111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45987.341257986111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45987.341257986111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45987.341257986111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45987.341257986111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45987.341257986111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45987.341257986111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45987.341257986111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45987.341257986111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45987.341257986111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45987.341257986111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45987.341257986111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45987.341257986111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45987.341257986111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45987.341257986111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45987.341257986111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45987.341257986111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45987.341257986111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45987.341257986111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45987.341257986111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45987.341257986111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45987.341257986111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45987.341257986111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45987.341257986111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45987.341257986111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45987.341257986111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45987.341257986111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45987.341257986111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45987.341257986111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45987.341257986111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45987.341257986111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45987.341257986111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45987.341257986111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45987.341257986111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45987.341257986111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45987.341257986111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45987.341257986111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45987.341257986111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45987.341257986111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45987.341257986111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45987.341257986111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45987.341257986111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45987.341257986111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45987.341257986111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45987.341257986111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45987.341257986111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45987.341257986111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45987.341257986111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45987.341257986111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45987.341257986111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45987.341257986111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45987.341257986111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45987.341257986111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45987.341257986111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45987.341257986111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45987.341257986111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45987.341257986111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45987.341257986111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45987.341257986111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45987.341257986111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45987.341257986111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45987.341257986111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45987.341257986111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45987.341257986111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45987.341257986111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45987.341257986111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45987.341257986111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45987.341257986111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45987.341257986111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45987.341257986111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45987.341257986111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45987.341257986111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45987.341257986111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45987.341257986111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45987.341257986111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45987.341257986111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45987.341257986111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45987.341257986111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45987.341257986111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45987.341257986111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45987.341257986111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45987.341257986111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45987.341257986111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45987.341257986111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45987.341257986111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45987.341257986111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45987.341257986111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45987.341257986111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45987.341257986111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45987.341257986111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45987.341257986111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45987.341257986111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45987.341257986111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45987.341257986111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45987.341257986111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45987.341257986111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45987.341257986111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45987.341257986111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45987.341257986111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45987.341257986111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45987.341257986111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45987.341257986111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45987.341257986111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45987.341257986111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45987.341257986111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45987.341257986111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45987.341257986111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45987.341257986111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45987.341257986111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45987.341257986111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45987.341257986111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45987.341257986111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45987.341257986111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45987.341257986111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45987.341257986111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45987.341257986111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45987.341257986111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45987.341257986111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45987.341257986111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45987.341257986111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45987.341257986111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45987.341257986111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45987.341257986111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45987.341257986111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45987.341257986111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45987.341257986111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45987.341257986111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45987.341257986111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45987.341257986111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45987.341257986111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45987.341257986111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45987.341257986111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45987.341257986111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45987.341257986111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45987.341257986111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45987.341257986111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45987.341257986111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45987.341257986111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45987.341257986111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45987.341257986111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45987.341257986111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45987.341257986111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45987.341257986111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45987.341257986111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45987.341257986111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45987.341257986111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45987.341257986111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45987.341257986111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45987.341257986111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45987.341257986111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45987.341257986111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45987.341257986111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45987.341257986111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45987.341257986111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45987.341257986111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45987.341257986111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45987.341257986111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45987.341257986111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45987.341257986111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45987.341257986111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45987.341257986111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45987.341257986111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45987.341257986111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45987.341257986111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45987.341257986111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45987.341257986111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45987.341257986111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45987.341257986111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45987.341257986111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45987.341257986111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45987.341257986111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45987.341257986111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45987.341257986111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45987.341257986111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45987.341257986111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45987.341257986111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45987.341257986111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45987.341257986111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45987.341257986111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45987.341257986111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45987.341257986111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45987.341257986111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45987.341257986111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45987.341257986111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45987.341257986111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45987.341257986111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45987.341257986111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45987.341257986111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45987.341257986111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45987.341257986111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45987.341257986111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45987.341257986111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45987.341257986111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45987.341257986111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45987.341257986111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45987.341257986111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45987.341257986111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45987.341257986111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45987.341257986111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45987.341257986111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45987.341257986111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45987.341257986111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45987.341257986111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45987.341257986111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45987.341257986111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45987.341257986111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45987.341257986111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45987.341257986111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45987.341257986111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45987.341257986111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45987.341257986111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45987.341257986111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45987.341257986111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45987.341257986111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45987.341257986111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45987.341257986111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45987.341257986111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45987.341257986111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45987.341257986111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45987.341257986111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45987.341257986111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45987.341257986111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45987.341257986111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45987.341257986111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45987.341257986111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45987.341257986111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45987.341257986111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45987.341257986111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45987.341257986111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45987.341257986111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45987.341257986111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45987.341257986111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45987.341257986111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45987.341257986111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45987.341257986111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45987.341257986111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45987.341257986111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45987.341257986111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45987.341257986111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45987.341257986111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45987.341257986111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45987.341257986111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45987.341257986111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45987.341257986111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45987.341257986111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45987.341257986111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45987.341257986111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45987.341257986111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45987.341257986111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45987.341257986111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45987.341257986111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45987.341257986111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45987.341257986111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45987.341257986111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45987.341257986111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45987.341257986111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45987.341257986111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45987.341257986111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45987.341257986111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45987.341257986111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45987.341257986111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45987.341257986111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45987.341257986111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45987.341257986111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45987.341257986111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45987.341257986111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45987.341257986111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45987.341257986111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45987.341257986111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45987.341257986111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45987.341257986111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45987.341257986111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45987.341257986111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45987.341257986111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45987.341257986111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45987.341257986111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45987.341257986111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45987.341257986111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45987.341257986111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45987.341257986111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45987.341257986111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45987.341257986111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45987.341257986111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45987.341257986111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45987.341257986111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45987.341257986111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45987.341257986111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45987.341257986111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45987.341257986111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45987.341257986111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45987.341257986111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45987.341257986111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45987.341257986111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45987.341257986111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283.86054039351438</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R4</v>
      </c>
      <c r="C3" s="93"/>
      <c r="D3" s="144" t="s">
        <v>35248</v>
      </c>
      <c r="E3" s="94" t="s">
        <v>39021</v>
      </c>
      <c r="F3" s="95"/>
      <c r="G3" s="96">
        <f t="shared" ref="G3:G41" ca="1" si="0">IFERROR(NOW()-F3,"")</f>
        <v>45987.341257986111</v>
      </c>
      <c r="H3" s="95">
        <v>45987.321597222224</v>
      </c>
      <c r="I3" s="113" t="str">
        <f>IFERROR(VLOOKUP(D3,DB!A:F,6,0),"")</f>
        <v>SCECO</v>
      </c>
      <c r="J3" s="113" t="str">
        <f>IFERROR(VLOOKUP(D3,DB!A:G,7,0),"")</f>
        <v>Weak</v>
      </c>
      <c r="K3" s="97" t="s">
        <v>39109</v>
      </c>
      <c r="L3" s="91" t="str">
        <f>IFERROR(VLOOKUP(D3,DB!A:I,9,0),"")</f>
        <v>Latis</v>
      </c>
    </row>
    <row r="4" spans="1:16" ht="15" customHeight="1">
      <c r="A4" s="113"/>
      <c r="B4" s="113" t="str">
        <f>IFERROR(VLOOKUP(D4,DB!A:K,11,0),"")</f>
        <v>R4</v>
      </c>
      <c r="C4" s="93"/>
      <c r="D4" s="145" t="s">
        <v>35199</v>
      </c>
      <c r="E4" s="94" t="s">
        <v>39021</v>
      </c>
      <c r="F4" s="95"/>
      <c r="G4" s="96">
        <f t="shared" ca="1" si="0"/>
        <v>45987.341257986111</v>
      </c>
      <c r="H4" s="95">
        <v>45987.321597222224</v>
      </c>
      <c r="I4" s="113" t="str">
        <f>IFERROR(VLOOKUP(D4,DB!A:F,6,0),"")</f>
        <v>SCECO</v>
      </c>
      <c r="J4" s="113" t="str">
        <f>IFERROR(VLOOKUP(D4,DB!A:G,7,0),"")</f>
        <v>Vandalized</v>
      </c>
      <c r="K4" s="97" t="s">
        <v>39109</v>
      </c>
      <c r="L4" s="91" t="str">
        <f>IFERROR(VLOOKUP(D4,DB!A:I,9,0),"")</f>
        <v>Latis</v>
      </c>
    </row>
    <row r="5" spans="1:16" ht="15" customHeight="1">
      <c r="A5" s="113"/>
      <c r="B5" s="113" t="str">
        <f>IFERROR(VLOOKUP(D5,DB!A:K,11,0),"")</f>
        <v/>
      </c>
      <c r="C5" s="93"/>
      <c r="D5" s="91"/>
      <c r="E5" s="94"/>
      <c r="F5" s="95"/>
      <c r="G5" s="96">
        <f t="shared" ca="1" si="0"/>
        <v>45987.341257986111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45987.341257986111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45987.341257986111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45987.341257986111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45987.341257986111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45987.341257986111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45987.341257986111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45987.341257986111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45987.341257986111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45987.341257986111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45987.341257986111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45987.341257986111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45987.341257986111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45987.341257986111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45987.341257986111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45987.341257986111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45987.341257986111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45987.341257986111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45987.341257986111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45987.341257986111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45987.341257986111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45987.341257986111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45987.341257986111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45987.341257986111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45987.341257986111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45987.341257986111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45987.341257986111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45987.341257986111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45987.341257986111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45987.341257986111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45987.341257986111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45987.341257986111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45987.341257986111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45987.341257986111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45987.341257986111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45987.341257986111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45987.341257986111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45987.341257986111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45987.341257986111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45987.341257986111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45987.341257986111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45987.341257986111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45987.341257986111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45987.341257986111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45987.341257986111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45987.341257986111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45987.341257986111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45987.341257986111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45987.341257986111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45987.341257986111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45987.341257986111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45987.341257986111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45987.341257986111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45987.341257986111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45987.341257986111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45987.341257986111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45987.341257986111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45987.341257986111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45987.341257986111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45987.341257986111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45987.341257986111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45987.341257986111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45987.341257986111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45987.341257986111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45987.341257986111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45987.341257986111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45987.341257986111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45987.341257986111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45987.341257986111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45987.341257986111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45987.341257986111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45987.341257986111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45987.341257986111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45987.341257986111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45987.341257986111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45987.341257986111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45987.341257986111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45987.341257986111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45987.341257986111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45987.341257986111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45987.341257986111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45987.341257986111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45987.341257986111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45987.341257986111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45987.341257986111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45987.341257986111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45987.341257986111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45987.341257986111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45987.341257986111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45987.341257986111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45987.341257986111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45987.341257986111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45987.341257986111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45987.341257986111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45987.341257986111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45987.341257986111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45987.341257986111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45987.341257986111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45987.341257986111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45987.341257986111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45987.341257986111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45987.341257986111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45987.341257986111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45987.341257986111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45987.341257986111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45987.341257986111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45987.341257986111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45987.341257986111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45987.341257986111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45987.341257986111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45987.341257986111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45987.341257986111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45987.341257986111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45987.341257986111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45987.341257986111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45987.341257986111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45987.341257986111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45987.341257986111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45987.341257986111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45987.341257986111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45987.341257986111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45987.341257986111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45987.341257986111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45987.341257986111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45987.341257986111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45987.341257986111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45987.341257986111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45987.341257986111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45987.341257986111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45987.341257986111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45987.341257986111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45987.341257986111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45987.341257986111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45987.341257986111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45987.341257986111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45987.341257986111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45987.341257986111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45987.341257986111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45987.341257986111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45987.341257986111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45987.341257986111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45987.341257986111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45987.341257986111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45987.341257986111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45987.341257986111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45987.341257986111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45987.341257986111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45987.341257986111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45987.341257986111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45987.341257986111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45987.341257986111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45987.341257986111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45987.341257986111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45987.341257986111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45987.341257986111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45987.341257986111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45987.341257986111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45987.341257986111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45987.341257986111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45987.341257986111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45987.341257986111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45987.341257986111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45987.341257986111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45987.341257986111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45987.341257986111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45987.341257986111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45987.341257986111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45987.341257986111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45987.341257986111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45987.341257986111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45987.341257986111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45987.341257986111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45987.341257986111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45987.341257986111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45987.341257986111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45987.341257986111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45987.341257986111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45987.341257986111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45987.341257986111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45987.341257986111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45987.341257986111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45987.341257986111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45987.341257986111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45987.341257986111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45987.341257986111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45987.341257986111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45987.341257986111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45987.341257986111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45987.341257986111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45987.341257986111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45987.341257986111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45987.341257986111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45987.341257986111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45987.341257986111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45987.341257986111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45987.341257986111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45987.341257986111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45987.341257986111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45987.341257986111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45987.341257986111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45987.341257986111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45987.341257986111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45987.341257986111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45987.341257986111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45987.341257986111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45987.341257986111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45987.341257986111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45987.341257986111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45987.341257986111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45987.341257986111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45987.341257986111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45987.341257986111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45987.341257986111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45987.341257986111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45987.341257986111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45987.341257986111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45987.341257986111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45987.341257986111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45987.341257986111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45987.341257986111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45987.341257986111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45987.341257986111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45987.341257986111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45987.341257986111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45987.341257986111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45987.341257986111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45987.341257986111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45987.341257986111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45987.341257986111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45987.341257986111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45987.341257986111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45987.341257986111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45987.341257986111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45987.341257986111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45987.341257986111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45987.341257986111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45987.341257986111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45987.341257986111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45987.341257986111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45987.341257986111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45987.341257986111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45987.341257986111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45987.341257986111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45987.341257986111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45987.341257986111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45987.341257986111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45987.341257986111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45987.341257986111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45987.341257986111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45987.341257986111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45987.341257986111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45987.341257986111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45987.341257986111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45987.341257986111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45987.341257986111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45987.341257986111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45987.341257986111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45987.341257986111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45987.341257986111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45987.341257986111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45987.341257986111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45987.341257986111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45987.341257986111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45987.341257986111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45987.341257986111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45987.341257986111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45987.341257986111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45987.341257986111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45987.341257986111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45987.341257986111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45987.341257986111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45987.341257986111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45987.341257986111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45987.341257986111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45987.341257986111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45987.341257986111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45987.341257986111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45987.341257986111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45987.341257986111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45987.341257986111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45987.341257986111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45987.341257986111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45987.341257986111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45987.341257986111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45987.341257986111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45987.341257986111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45987.341257986111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45987.341257986111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45987.341257986111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45987.341257986111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45987.341257986111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45987.341257986111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45987.341257986111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45987.341257986111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45987.341257986111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45987.341257986111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45987.341257986111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45987.341257986111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45987.341257986111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45987.341257986111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45987.341257986111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45987.341257986111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45987.341257986111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45987.341257986111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45987.341257986111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45987.341257986111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45987.341257986111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45987.341257986111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45987.341257986111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45987.341257986111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45987.341257986111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45987.341257986111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45987.341257986111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45987.341257986111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45987.341257986111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45987.341257986111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45987.341257986111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45987.341257986111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45987.341257986111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45987.341257986111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45987.341257986111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45987.341257986111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45987.341257986111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45987.341257986111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45987.341257986111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45987.341257986111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45987.341257986111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45987.341257986111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45987.341257986111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45987.341257986111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45987.341257986111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45987.341257986111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45987.341257986111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45987.341257986111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45987.341257986111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45987.341257986111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45987.341257986111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45987.341257986111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45987.341257986111</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39110</v>
      </c>
      <c r="B2" s="37" t="str">
        <f>IFERROR(VLOOKUP(D2,DB!A:K,11,0),"")</f>
        <v>R5</v>
      </c>
      <c r="C2" s="37">
        <v>3</v>
      </c>
      <c r="D2" s="106" t="s">
        <v>36011</v>
      </c>
      <c r="E2" s="37" t="s">
        <v>39021</v>
      </c>
      <c r="F2" s="38">
        <v>45891.832060185188</v>
      </c>
      <c r="G2" s="108">
        <f ca="1">IFERROR(NOW()-F2,"")</f>
        <v>95.509197800922266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61.15238067129394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38.680146874998172</v>
      </c>
      <c r="H4" s="110">
        <v>45948.661111111112</v>
      </c>
      <c r="I4" s="109" t="str">
        <f>IFERROR(VLOOKUP(D4,DB!A:F,6,0),"")</f>
        <v>SCECO</v>
      </c>
      <c r="J4" s="109" t="str">
        <f>IFERROR(VLOOKUP(D4,DB!A:G,7,0),"")</f>
        <v>Dead</v>
      </c>
      <c r="K4" s="109" t="s">
        <v>39115</v>
      </c>
      <c r="L4" s="109" t="str">
        <f>IFERROR(VLOOKUP(D4,DB!A:I,9,0),"")</f>
        <v>Latis</v>
      </c>
    </row>
    <row r="5" spans="1:13" ht="30.75">
      <c r="A5" s="109" t="s">
        <v>39116</v>
      </c>
      <c r="B5" s="109" t="str">
        <f>IFERROR(VLOOKUP(D5,DB!A:K,11,0),"")</f>
        <v>R5</v>
      </c>
      <c r="C5" s="109">
        <v>1</v>
      </c>
      <c r="D5" s="109" t="s">
        <v>36518</v>
      </c>
      <c r="E5" s="109" t="s">
        <v>39021</v>
      </c>
      <c r="F5" s="122">
        <v>45981.373298611114</v>
      </c>
      <c r="G5" s="111">
        <f ca="1">IFERROR(NOW()-F5,"")</f>
        <v>5.9679593749970081</v>
      </c>
      <c r="H5" s="122">
        <v>45981.360798611109</v>
      </c>
      <c r="I5" s="109" t="str">
        <f>IFERROR(VLOOKUP(D5,DB!A:F,6,0),"")</f>
        <v>SCECO</v>
      </c>
      <c r="J5" s="109" t="str">
        <f>IFERROR(VLOOKUP(D5,DB!A:G,7,0),"")</f>
        <v>Dead</v>
      </c>
      <c r="K5" s="109" t="s">
        <v>39117</v>
      </c>
      <c r="L5" s="109" t="str">
        <f>IFERROR(VLOOKUP(D5,DB!A:I,9,0),"")</f>
        <v>Latis</v>
      </c>
    </row>
    <row r="6" spans="1:13">
      <c r="A6" s="125"/>
      <c r="B6" s="125" t="str">
        <f>IFERROR(VLOOKUP(D6,DB!A:K,11,0),"")</f>
        <v/>
      </c>
      <c r="C6" s="125"/>
      <c r="D6" s="125"/>
      <c r="E6" s="125"/>
      <c r="F6" s="126"/>
      <c r="G6" s="111">
        <f ca="1">IFERROR(NOW()-F6,"")</f>
        <v>45987.341257986111</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45987.341257986111</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45987.341257986111</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45987.341257986111</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45987.341257986111</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45987.341257986111</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45987.341257986111</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45987.341257986111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45987.341257986111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45987.341257986111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45987.341257986111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45987.341257986111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45987.341257986111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45987.341257986111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45987.341257986111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45987.341257986111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45987.341257986111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45987.341257986111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45987.341257986111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45987.341257986111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45987.341257986111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45987.341257986111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45987.341257986111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45987.341257986111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45987.341257986111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45987.341257986111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45987.341257986111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45987.341257986111</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45987.341257986111</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45987.341257986111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45987.341257986111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45987.341257986111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45987.341257986111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45987.341257986111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45987.341257986111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45987.341257986111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45987.341257986111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45987.341257986111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45987.341257986111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45987.341257986111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45987.341257986111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45987.341257986111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45987.341257986111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45987.341257986111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45987.341257986111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45987.341257986111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45987.341257986111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45987.341257986111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45987.341257986111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45987.341257986111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45987.341257986111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45987.341257986111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45987.341257986111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45987.341257986111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45987.341257986111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45987.341257986111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45987.341257986111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45987.341257986111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45987.341257986111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45987.341257986111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45987.341257986111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45987.341257986111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45987.341257986111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45987.341257986111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45987.341257986111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45987.341257986111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