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10" documentId="120_S{2AC9BD13-BADA-5192-A53E-5A8FF88502F6}" xr6:coauthVersionLast="47" xr6:coauthVersionMax="47" xr10:uidLastSave="{51D6D755-FA69-4EE2-AA33-E1D15CB9515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<sst xmlns="http://schemas.openxmlformats.org/spreadsheetml/2006/main" count="180281" uniqueCount="39124">
  <si>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</si>
  <si>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</si>
  <si>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</si>
  <si>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</si>
  <si>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</si>
  <si>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</si>
  <si>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</si>
  <si>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</si>
  <si>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</si>
  <si>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</si>
  <si>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</si>
  <si>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</si>
  <si>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</si>
  <si>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</si>
  <si>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</si>
  <si>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</si>
  <si>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</si>
  <si>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</si>
  <si>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</si>
  <si>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</si>
  <si>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</si>
  <si>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</si>
  <si>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</si>
  <si>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</si>
  <si>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</si>
  <si>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</si>
  <si>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</si>
  <si>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</si>
  <si>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</si>
  <si>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</si>
  <si>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</si>
  <si>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</si>
  <si>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</si>
  <si>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</si>
  <si>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</si>
  <si>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</si>
  <si>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</si>
  <si>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</si>
  <si>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</si>
  <si>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</si>
  <si>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</si>
  <si>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</si>
  <si>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</si>
  <si>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</si>
  <si>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</si>
  <si>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</si>
  <si>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</si>
  <si>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</si>
  <si>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</si>
  <si>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</si>
  <si>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</si>
  <si>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</si>
  <si>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</si>
  <si>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</si>
  <si>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</si>
  <si>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</si>
  <si>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</si>
  <si>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</si>
  <si>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</si>
  <si>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</si>
  <si>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</si>
  <si>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</si>
  <si>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</si>
  <si>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</si>
  <si>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</si>
  <si>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</si>
  <si>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</si>
  <si>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</si>
  <si>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</si>
  <si>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</si>
  <si>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</si>
  <si>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</si>
  <si>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</si>
  <si>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</si>
  <si>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</si>
  <si>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</si>
  <si>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</si>
  <si>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</si>
  <si>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</si>
  <si>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</si>
  <si>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</si>
  <si>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</si>
  <si>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</si>
  <si>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</si>
  <si>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</si>
  <si>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</si>
  <si>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</si>
  <si>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</si>
  <si>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</si>
  <si>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</si>
  <si>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</si>
  <si>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</si>
  <si>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</si>
  <si>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</si>
  <si>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</si>
  <si>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</si>
  <si>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</si>
  <si>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</si>
  <si>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</si>
  <si>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</si>
  <si>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</si>
  <si>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</si>
  <si>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</si>
  <si>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</si>
  <si>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</si>
  <si>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</si>
  <si>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</si>
  <si>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</si>
  <si>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</si>
  <si>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</si>
  <si>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</si>
  <si>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</si>
  <si>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</si>
  <si>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</si>
  <si>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</si>
  <si>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</si>
  <si>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</si>
  <si>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</si>
  <si>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</si>
  <si>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</si>
  <si>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</si>
  <si>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</si>
  <si>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</si>
  <si>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</si>
  <si>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</si>
  <si>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</si>
  <si>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</si>
  <si>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</si>
  <si>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</si>
  <si>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</si>
  <si>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</si>
  <si>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</si>
  <si>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</si>
  <si>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</si>
  <si>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</si>
  <si>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</si>
  <si>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</si>
  <si>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</si>
  <si>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</si>
  <si>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</si>
  <si>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</si>
  <si>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</si>
  <si>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</si>
  <si>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</si>
  <si>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</si>
  <si>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</si>
  <si>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</si>
  <si>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</si>
  <si>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</si>
  <si>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</si>
  <si>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</si>
  <si>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</si>
  <si>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</si>
  <si>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</si>
  <si>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</si>
  <si>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</si>
  <si>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</si>
  <si>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</si>
  <si>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</si>
  <si>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</si>
  <si>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</si>
  <si>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</si>
  <si>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</si>
  <si>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</si>
  <si>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</si>
  <si>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</si>
  <si>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</si>
  <si>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</si>
  <si>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</si>
  <si>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</si>
  <si>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</si>
  <si>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</si>
  <si>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</si>
  <si>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</si>
  <si>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</si>
  <si>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</si>
  <si>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</si>
  <si>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</si>
  <si>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</si>
  <si>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</si>
  <si>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</si>
  <si>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</si>
  <si>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</si>
  <si>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</si>
  <si>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</si>
  <si>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</si>
  <si>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</si>
  <si>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</si>
  <si>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</si>
  <si>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</si>
  <si>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</si>
  <si>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</si>
  <si>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</si>
  <si>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</si>
  <si>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</si>
  <si>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</si>
  <si>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</si>
  <si>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</si>
  <si>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</si>
  <si>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</si>
  <si>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</si>
  <si>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</si>
  <si>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</si>
  <si>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</si>
  <si>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</si>
  <si>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</si>
  <si>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</si>
  <si>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</si>
  <si>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</si>
  <si>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</si>
  <si>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</si>
  <si>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</si>
  <si>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</si>
  <si>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</si>
  <si>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</si>
  <si>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</si>
  <si>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</si>
  <si>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</si>
  <si>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</si>
  <si>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</si>
  <si>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</si>
  <si>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</si>
  <si>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</si>
  <si>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</si>
  <si>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</si>
  <si>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</si>
  <si>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</si>
  <si>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</si>
  <si>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</si>
  <si>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</si>
  <si>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</si>
  <si>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</si>
  <si>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</si>
  <si>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</si>
  <si>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</si>
  <si>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</si>
  <si>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</si>
  <si>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</si>
  <si>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</si>
  <si>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</si>
  <si>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</si>
  <si>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</si>
  <si>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</si>
  <si>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</si>
  <si>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</si>
  <si>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</si>
  <si>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</si>
  <si>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</si>
  <si>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</si>
  <si>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</si>
  <si>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</si>
  <si>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</si>
  <si>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</si>
  <si>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</si>
  <si>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</si>
  <si>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</si>
  <si>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</si>
  <si>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</si>
  <si>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</si>
  <si>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</si>
  <si>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</si>
  <si>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</si>
  <si>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</si>
  <si>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</si>
  <si>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</si>
  <si>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</si>
  <si>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</si>
  <si>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</si>
  <si>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</si>
  <si>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</si>
  <si>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</si>
  <si>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</si>
  <si>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</si>
  <si>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</si>
  <si>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</si>
  <si>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</si>
  <si>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</si>
  <si>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</si>
  <si>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</si>
  <si>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</si>
  <si>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</si>
  <si>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</si>
  <si>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</si>
  <si>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</si>
  <si>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</si>
  <si>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</si>
  <si>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</si>
  <si>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</si>
  <si>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</si>
  <si>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</si>
  <si>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</si>
  <si>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</si>
  <si>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</si>
  <si>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</si>
  <si>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</si>
  <si>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</si>
  <si>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</si>
  <si>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</si>
  <si>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</si>
  <si>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</si>
  <si>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</si>
  <si>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</si>
  <si>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</si>
  <si>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</si>
  <si>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</si>
  <si>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</si>
  <si>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</si>
  <si>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</si>
  <si>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</si>
  <si>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</si>
  <si>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</si>
  <si>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</si>
  <si>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</si>
  <si>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</si>
  <si>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</si>
  <si>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</si>
  <si>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</si>
  <si>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</si>
  <si>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</si>
  <si>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</si>
  <si>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</si>
  <si>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</si>
  <si>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</si>
  <si>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</si>
  <si>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</si>
  <si>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</si>
  <si>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</si>
  <si>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</si>
  <si>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</si>
  <si>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</si>
  <si>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</si>
  <si>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</si>
  <si>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</si>
  <si>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</si>
  <si>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</si>
  <si>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</si>
  <si>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</si>
  <si>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</si>
  <si>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</si>
  <si>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</si>
  <si>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</si>
  <si>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</si>
  <si>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</si>
  <si>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</si>
  <si>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</si>
  <si>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</si>
  <si>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</si>
  <si>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</si>
  <si>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</si>
  <si>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</si>
  <si>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</si>
  <si>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</si>
  <si>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</si>
  <si>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</si>
  <si>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</si>
  <si>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</si>
  <si>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</si>
  <si>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</si>
  <si>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</si>
  <si>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</si>
  <si>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</si>
  <si>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</si>
  <si>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</si>
  <si>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</si>
  <si>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</si>
  <si>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</si>
  <si>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</si>
  <si>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</si>
  <si>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</si>
  <si>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</si>
  <si>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</si>
  <si>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</si>
  <si>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</si>
  <si>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</si>
  <si>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</si>
  <si>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</si>
  <si>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</si>
  <si>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</si>
  <si>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</si>
  <si>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</si>
  <si>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</si>
  <si>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</si>
  <si>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</si>
  <si>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</si>
  <si>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</si>
  <si>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</si>
  <si>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</si>
  <si>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</si>
  <si>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</si>
  <si>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</si>
  <si>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</si>
  <si>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</si>
  <si>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</si>
  <si>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</si>
  <si>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</si>
  <si>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</si>
  <si>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</si>
  <si>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</si>
  <si>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</si>
  <si>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</si>
  <si>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</si>
  <si>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</si>
  <si>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</si>
  <si>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</si>
  <si>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</si>
  <si>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</si>
  <si>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</si>
  <si>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</si>
  <si>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</si>
  <si>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</si>
  <si>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</si>
  <si>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</si>
  <si>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</si>
  <si>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</si>
  <si>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</si>
  <si>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</si>
  <si>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</si>
  <si>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</si>
  <si>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</si>
  <si>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</si>
  <si>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</si>
  <si>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</si>
  <si>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</si>
  <si>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</si>
  <si>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</si>
  <si>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</si>
  <si>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</si>
  <si>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</si>
  <si>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</si>
  <si>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</si>
  <si>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</si>
  <si>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</si>
  <si>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</si>
  <si>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</si>
  <si>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</si>
  <si>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</si>
  <si>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</si>
  <si>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</si>
  <si>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</si>
  <si>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</si>
  <si>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</si>
  <si>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</si>
  <si>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</si>
  <si>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</si>
  <si>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</si>
  <si>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</si>
  <si>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</si>
  <si>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</si>
  <si>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</si>
  <si>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</si>
  <si>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</si>
  <si>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</si>
  <si>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</si>
  <si>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</si>
  <si>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</si>
  <si>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</si>
  <si>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</si>
  <si>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</si>
  <si>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</si>
  <si>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</si>
  <si>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</si>
  <si>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</si>
  <si>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</si>
  <si>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</si>
  <si>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</si>
  <si>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</si>
  <si>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</si>
  <si>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</si>
  <si>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</si>
  <si>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</si>
  <si>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</si>
  <si>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</si>
  <si>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</si>
  <si>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</si>
  <si>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</si>
  <si>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</si>
  <si>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</si>
  <si>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</si>
  <si>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</si>
  <si>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</si>
  <si>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</si>
  <si>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</si>
  <si>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</si>
  <si>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</si>
  <si>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</si>
  <si>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</si>
  <si>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</si>
  <si>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</si>
  <si>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</si>
  <si>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</si>
  <si>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</si>
  <si>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</si>
  <si>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</si>
  <si>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</si>
  <si>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</si>
  <si>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</si>
  <si>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</si>
  <si>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</si>
  <si>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</si>
  <si>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</si>
  <si>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</si>
  <si>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</si>
  <si>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</si>
  <si>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</si>
  <si>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</si>
  <si>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</si>
  <si>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</si>
  <si>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</si>
  <si>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</si>
  <si>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</si>
  <si>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</si>
  <si>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</si>
  <si>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</si>
  <si>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</si>
  <si>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</si>
  <si>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</si>
  <si>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</si>
  <si>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</si>
  <si>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</si>
  <si>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</si>
  <si>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</si>
  <si>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</si>
  <si>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</si>
  <si>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</si>
  <si>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</si>
  <si>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</si>
  <si>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</si>
  <si>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</si>
  <si>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</si>
  <si>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</si>
  <si>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</si>
  <si>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</si>
  <si>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</si>
  <si>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</si>
  <si>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</si>
  <si>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</si>
  <si>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</si>
  <si>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</si>
  <si>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</si>
  <si>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</si>
  <si>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</si>
  <si>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</si>
  <si>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</si>
  <si>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</si>
  <si>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</si>
  <si>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</si>
  <si>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</si>
  <si>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</si>
  <si>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</si>
  <si>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</si>
  <si>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</si>
  <si>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</si>
  <si>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</si>
  <si>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</si>
  <si>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</si>
  <si>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</si>
  <si>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</si>
  <si>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</si>
  <si>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</si>
  <si>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</si>
  <si>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</si>
  <si>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</si>
  <si>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</si>
  <si>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</si>
  <si>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</si>
  <si>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</si>
  <si>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</si>
  <si>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</si>
  <si>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</si>
  <si>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</si>
  <si>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</si>
  <si>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</si>
  <si>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</si>
  <si>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</si>
  <si>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</si>
  <si>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</si>
  <si>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</si>
  <si>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</si>
  <si>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</si>
  <si>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</si>
  <si>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</si>
  <si>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</si>
  <si>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</si>
  <si>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</si>
  <si>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</si>
  <si>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</si>
  <si>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</si>
  <si>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</si>
  <si>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</si>
  <si>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</si>
  <si>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</si>
  <si>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</si>
  <si>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</si>
  <si>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</si>
  <si>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</si>
  <si>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</si>
  <si>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</si>
  <si>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</si>
  <si>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</si>
  <si>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</si>
  <si>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</si>
  <si>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</si>
  <si>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</si>
  <si>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</si>
  <si>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</si>
  <si>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</si>
  <si>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</si>
  <si>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</si>
  <si>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</si>
  <si>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</si>
  <si>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</si>
  <si>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</si>
  <si>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</si>
  <si>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</si>
  <si>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</si>
  <si>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</si>
  <si>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</si>
  <si>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</si>
  <si>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</si>
  <si>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</si>
  <si>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</si>
  <si>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</si>
  <si>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</si>
  <si>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</si>
  <si>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</si>
  <si>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</si>
  <si>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</si>
  <si>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</si>
  <si>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</si>
  <si>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</si>
  <si>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</si>
  <si>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</si>
  <si>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</si>
  <si>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</si>
  <si>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</si>
  <si>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</si>
  <si>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</si>
  <si>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</si>
  <si>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</si>
  <si>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</si>
  <si>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</si>
  <si>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</si>
  <si>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</si>
  <si>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</si>
  <si>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</si>
  <si>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</si>
  <si>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</si>
  <si>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</si>
  <si>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</si>
  <si>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</si>
  <si>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</si>
  <si>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</si>
  <si>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</si>
  <si>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</si>
  <si>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</si>
  <si>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</si>
  <si>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</si>
  <si>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</si>
  <si>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</si>
  <si>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</si>
  <si>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</si>
  <si>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</si>
  <si>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</si>
  <si>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</si>
  <si>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</si>
  <si>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</si>
  <si>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</si>
  <si>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</si>
  <si>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</si>
  <si>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</si>
  <si>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</si>
  <si>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</si>
  <si>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</si>
  <si>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</si>
  <si>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</si>
  <si>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</si>
  <si>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</si>
  <si>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</si>
  <si>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</si>
  <si>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</si>
  <si>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</si>
  <si>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</si>
  <si>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</si>
  <si>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</si>
  <si>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</si>
  <si>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</si>
  <si>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</si>
  <si>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</si>
  <si>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</si>
  <si>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</si>
  <si>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</si>
  <si>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</si>
  <si>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</si>
  <si>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</si>
  <si>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</si>
  <si>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</si>
  <si>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</si>
  <si>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</si>
  <si>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</si>
  <si>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</si>
  <si>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</si>
  <si>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</si>
  <si>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</si>
  <si>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</si>
  <si>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</si>
  <si>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</si>
  <si>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</si>
  <si>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</si>
  <si>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</si>
  <si>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</si>
  <si>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</si>
  <si>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</si>
  <si>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</si>
  <si>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</si>
  <si>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</si>
  <si>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</si>
  <si>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</si>
  <si>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</si>
  <si>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</si>
  <si>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</si>
  <si>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</si>
  <si>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</si>
  <si>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</si>
  <si>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</si>
  <si>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</si>
  <si>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</si>
  <si>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</si>
  <si>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</si>
  <si>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</si>
  <si>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</si>
  <si>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</si>
  <si>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</si>
  <si>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</si>
  <si>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</si>
  <si>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</si>
  <si>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</si>
  <si>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</si>
  <si>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</si>
  <si>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</si>
  <si>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</si>
  <si>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</si>
  <si>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</si>
  <si>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</si>
  <si>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</si>
  <si>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</si>
  <si>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</si>
  <si>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</si>
  <si>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</si>
  <si>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</si>
  <si>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</si>
  <si>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</si>
  <si>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</si>
  <si>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</si>
  <si>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</si>
  <si>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</si>
  <si>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</si>
  <si>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</si>
  <si>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</si>
  <si>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</si>
  <si>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</si>
  <si>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</si>
  <si>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</si>
  <si>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</si>
  <si>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</si>
  <si>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</si>
  <si>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</si>
  <si>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</si>
  <si>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</si>
  <si>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</si>
  <si>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</si>
  <si>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</si>
  <si>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</si>
  <si>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</si>
  <si>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</si>
  <si>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</si>
  <si>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</si>
  <si>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</si>
  <si>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</si>
  <si>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</si>
  <si>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</si>
  <si>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</si>
  <si>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</si>
  <si>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</si>
  <si>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</si>
  <si>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</si>
  <si>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</si>
  <si>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</si>
  <si>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</si>
  <si>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</si>
  <si>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</si>
  <si>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</si>
  <si>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</si>
  <si>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</si>
  <si>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</si>
  <si>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</si>
  <si>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</si>
  <si>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</si>
  <si>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</si>
  <si>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</si>
  <si>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</si>
  <si>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</si>
  <si>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</si>
  <si>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</si>
  <si>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</si>
  <si>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</si>
  <si>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</si>
  <si>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</si>
  <si>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</si>
  <si>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</si>
  <si>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</si>
  <si>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</si>
  <si>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</si>
  <si>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</si>
  <si>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</si>
  <si>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</si>
  <si>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</si>
  <si>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</si>
  <si>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</si>
  <si>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</si>
  <si>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</si>
  <si>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</si>
  <si>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</si>
  <si>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</si>
  <si>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</si>
  <si>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</si>
  <si>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</si>
  <si>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</si>
  <si>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</si>
  <si>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</si>
  <si>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</si>
  <si>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</si>
  <si>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</si>
  <si>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</si>
  <si>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</si>
  <si>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</si>
  <si>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</si>
  <si>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</si>
  <si>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</si>
  <si>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</si>
  <si>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</si>
  <si>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</si>
  <si>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</si>
  <si>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</si>
  <si>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</si>
  <si>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</si>
  <si>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</si>
  <si>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</si>
  <si>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</si>
  <si>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</si>
  <si>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</si>
  <si>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</si>
  <si>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</si>
  <si>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</si>
  <si>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</si>
  <si>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</si>
  <si>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</si>
  <si>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</si>
  <si>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</si>
  <si>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</si>
  <si>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</si>
  <si>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</si>
  <si>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</si>
  <si>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</si>
  <si>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</si>
  <si>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</si>
  <si>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</si>
  <si>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</si>
  <si>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</si>
  <si>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</si>
  <si>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</si>
  <si>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</si>
  <si>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</si>
  <si>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</si>
  <si>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</si>
  <si>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</si>
  <si>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</si>
  <si>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</si>
  <si>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</si>
  <si>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</si>
  <si>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</si>
  <si>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</si>
  <si>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</si>
  <si>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</si>
  <si>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</si>
  <si>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</si>
  <si>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</si>
  <si>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</si>
  <si>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</si>
  <si>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</si>
  <si>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</si>
  <si>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</si>
  <si>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</si>
  <si>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</si>
  <si>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</si>
  <si>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</si>
  <si>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</si>
  <si>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</si>
  <si>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</si>
  <si>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</si>
  <si>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</si>
  <si>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</si>
  <si>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</si>
  <si>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</si>
  <si>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</si>
  <si>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</si>
  <si>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</si>
  <si>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</si>
  <si>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</si>
  <si>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</si>
  <si>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</si>
  <si>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</si>
  <si>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</si>
  <si>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</si>
  <si>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</si>
  <si>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</si>
  <si>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</si>
  <si>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</si>
  <si>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</si>
  <si>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</si>
  <si>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</si>
  <si>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</si>
  <si>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</si>
  <si>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</si>
  <si>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</si>
  <si>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</si>
  <si>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</si>
  <si>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</si>
  <si>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</si>
  <si>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</si>
  <si>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</si>
  <si>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</si>
  <si>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</si>
  <si>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</si>
  <si>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</si>
  <si>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</si>
  <si>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</si>
  <si>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</si>
  <si>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</si>
  <si>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</si>
  <si>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</si>
  <si>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</si>
  <si>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</si>
  <si>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</si>
  <si>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</si>
  <si>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</si>
  <si>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</si>
  <si>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</si>
  <si>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</si>
  <si>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</si>
  <si>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</si>
  <si>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</si>
  <si>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</si>
  <si>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</si>
  <si>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</si>
  <si>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</si>
  <si>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</si>
  <si>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</si>
  <si>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</si>
  <si>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</si>
  <si>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</si>
  <si>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</si>
  <si>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</si>
  <si>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</si>
  <si>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</si>
  <si>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</si>
  <si>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</si>
  <si>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</si>
  <si>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</si>
  <si>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</si>
  <si>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</si>
  <si>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</si>
  <si>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</si>
  <si>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</si>
  <si>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</si>
  <si>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</si>
  <si>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</si>
  <si>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</si>
  <si>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</si>
  <si>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</si>
  <si>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</si>
  <si>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</si>
  <si>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</si>
  <si>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</si>
  <si>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</si>
  <si>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</si>
  <si>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</si>
  <si>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</si>
  <si>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</si>
  <si>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</si>
  <si>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</si>
  <si>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</si>
  <si>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</si>
  <si>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</si>
  <si>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</si>
  <si>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</si>
  <si>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</si>
  <si>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</si>
  <si>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</si>
  <si>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</si>
  <si>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</si>
  <si>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</si>
  <si>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</si>
  <si>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</si>
  <si>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</si>
  <si>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</si>
  <si>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</si>
  <si>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</si>
  <si>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</si>
  <si>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</si>
  <si>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</si>
  <si>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</si>
  <si>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</si>
  <si>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</si>
  <si>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</si>
  <si>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</si>
  <si>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</si>
  <si>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</si>
  <si>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</si>
  <si>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</si>
  <si>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</si>
  <si>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</si>
  <si>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</si>
  <si>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</si>
  <si>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</si>
  <si>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</si>
  <si>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</si>
  <si>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</si>
  <si>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</si>
  <si>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</si>
  <si>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</si>
  <si>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</si>
  <si>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</si>
  <si>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</si>
  <si>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</si>
  <si>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</si>
  <si>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</si>
  <si>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</si>
  <si>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</si>
  <si>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</si>
  <si>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</si>
  <si>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</si>
  <si>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</si>
  <si>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</si>
  <si>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</si>
  <si>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</si>
  <si>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</si>
  <si>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</si>
  <si>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</si>
  <si>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</si>
  <si>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</si>
  <si>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</si>
  <si>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</si>
  <si>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</si>
  <si>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</si>
  <si>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</si>
  <si>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</si>
  <si>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</si>
  <si>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</si>
  <si>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</si>
  <si>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</si>
  <si>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</si>
  <si>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</si>
  <si>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</si>
  <si>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</si>
  <si>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</si>
  <si>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</si>
  <si>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</si>
  <si>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</si>
  <si>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</si>
  <si>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</si>
  <si>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</si>
  <si>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</si>
  <si>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</si>
  <si>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</si>
  <si>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</si>
  <si>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</si>
  <si>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</si>
  <si>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</si>
  <si>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</si>
  <si>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</si>
  <si>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</si>
  <si>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</si>
  <si>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</si>
  <si>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</si>
  <si>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</si>
  <si>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</si>
  <si>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</si>
  <si>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</si>
  <si>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</si>
  <si>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</si>
  <si>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</si>
  <si>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</si>
  <si>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</si>
  <si>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</si>
  <si>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</si>
  <si>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</si>
  <si>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</si>
  <si>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</si>
  <si>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</si>
  <si>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</si>
  <si>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</si>
  <si>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</si>
  <si>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</si>
  <si>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</si>
  <si>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</si>
  <si>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</si>
  <si>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</si>
  <si>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</si>
  <si>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</si>
  <si>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</si>
  <si>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</si>
  <si>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</si>
  <si>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</si>
  <si>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</si>
  <si>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</si>
  <si>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</si>
  <si>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</si>
  <si>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</si>
  <si>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</si>
  <si>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</si>
  <si>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</si>
  <si>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</si>
  <si>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</si>
  <si>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</si>
  <si>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</si>
  <si>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</si>
  <si>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</si>
  <si>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</si>
  <si>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</si>
  <si>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</si>
  <si>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</si>
  <si>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</si>
  <si>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</si>
  <si>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</si>
  <si>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</si>
  <si>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</si>
  <si>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</si>
  <si>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</si>
  <si>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</si>
  <si>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</si>
  <si>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</si>
  <si>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</si>
  <si>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</si>
  <si>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</si>
  <si>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</si>
  <si>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</si>
  <si>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</si>
  <si>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</si>
  <si>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</si>
  <si>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</si>
  <si>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</si>
  <si>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</si>
  <si>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</si>
  <si>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</si>
  <si>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</si>
  <si>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</si>
  <si>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</si>
  <si>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</si>
  <si>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</si>
  <si>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</si>
  <si>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</si>
  <si>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</si>
  <si>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</si>
  <si>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</si>
  <si>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</si>
  <si>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</si>
  <si>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</si>
  <si>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</si>
  <si>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</si>
  <si>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</si>
  <si>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</si>
  <si>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</si>
  <si>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</si>
  <si>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</si>
  <si>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</si>
  <si>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</si>
  <si>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</si>
  <si>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</si>
  <si>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</si>
  <si>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</si>
  <si>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</si>
  <si>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</si>
  <si>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</si>
  <si>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</si>
  <si>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</si>
  <si>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</si>
  <si>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</si>
  <si>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</si>
  <si>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</si>
  <si>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</si>
  <si>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</si>
  <si>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</si>
  <si>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</si>
  <si>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</si>
  <si>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</si>
  <si>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</si>
  <si>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</si>
  <si>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</si>
  <si>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</si>
  <si>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</si>
  <si>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</si>
  <si>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</si>
  <si>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</si>
  <si>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</si>
  <si>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</si>
  <si>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</si>
  <si>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</si>
  <si>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</si>
  <si>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</si>
  <si>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</si>
  <si>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</si>
  <si>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</si>
  <si>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</si>
  <si>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</si>
  <si>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</si>
  <si>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</si>
  <si>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</si>
  <si>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</si>
  <si>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</si>
  <si>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</si>
  <si>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</si>
  <si>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</si>
  <si>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</si>
  <si>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</si>
  <si>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</si>
  <si>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</si>
  <si>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</si>
  <si>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</si>
  <si>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</si>
  <si>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</si>
  <si>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</si>
  <si>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</si>
  <si>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</si>
  <si>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</si>
  <si>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</si>
  <si>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</si>
  <si>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</si>
  <si>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</si>
  <si>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</si>
  <si>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</si>
  <si>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</si>
  <si>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</si>
  <si>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</si>
  <si>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</si>
  <si>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</si>
  <si>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</si>
  <si>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</si>
  <si>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</si>
  <si>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</si>
  <si>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</si>
  <si>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</si>
  <si>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</si>
  <si>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</si>
  <si>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</si>
  <si>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</si>
  <si>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</si>
  <si>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</si>
  <si>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</si>
  <si>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</si>
  <si>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</si>
  <si>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</si>
  <si>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</si>
  <si>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</si>
  <si>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</si>
  <si>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</si>
  <si>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</si>
  <si>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</si>
  <si>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</si>
  <si>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</si>
  <si>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</si>
  <si>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</si>
  <si>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</si>
  <si>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</si>
  <si>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</si>
  <si>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</si>
  <si>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</si>
  <si>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</si>
  <si>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</si>
  <si>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</si>
  <si>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</si>
  <si>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</si>
  <si>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</si>
  <si>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</si>
  <si>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</si>
  <si>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</si>
  <si>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</si>
  <si>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</si>
  <si>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</si>
  <si>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</si>
  <si>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</si>
  <si>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</si>
  <si>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</si>
  <si>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</si>
  <si>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</si>
  <si>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</si>
  <si>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</si>
  <si>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</si>
  <si>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</si>
  <si>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</si>
  <si>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</si>
  <si>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</si>
  <si>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</si>
  <si>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</si>
  <si>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</si>
  <si>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</si>
  <si>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</si>
  <si>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</si>
  <si>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</si>
  <si>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</si>
  <si>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</si>
  <si>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</si>
  <si>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</si>
  <si>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</si>
  <si>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</si>
  <si>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</si>
  <si>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</si>
  <si>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</si>
  <si>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</si>
  <si>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</si>
  <si>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</si>
  <si>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</si>
  <si>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</si>
  <si>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</si>
  <si>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</si>
  <si>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</si>
  <si>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</si>
  <si>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</si>
  <si>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</si>
  <si>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</si>
  <si>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</si>
  <si>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</si>
  <si>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</si>
  <si>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</si>
  <si>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</si>
  <si>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</si>
  <si>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</si>
  <si>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</si>
  <si>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</si>
  <si>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</si>
  <si>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</si>
  <si>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</si>
  <si>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</si>
  <si>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</si>
  <si>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</si>
  <si>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</si>
  <si>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</si>
  <si>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</si>
  <si>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</si>
  <si>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</si>
  <si>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</si>
  <si>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</si>
  <si>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</si>
  <si>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</si>
  <si>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</si>
  <si>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</si>
  <si>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</si>
  <si>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</si>
  <si>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</si>
  <si>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</si>
  <si>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</si>
  <si>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</si>
  <si>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</si>
  <si>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</si>
  <si>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</si>
  <si>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</si>
  <si>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</si>
  <si>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</si>
  <si>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</si>
  <si>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</si>
  <si>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</si>
  <si>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</si>
  <si>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</si>
  <si>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</si>
  <si>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</si>
  <si>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</si>
  <si>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</si>
  <si>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</si>
  <si>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</si>
  <si>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</si>
  <si>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</si>
  <si>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</si>
  <si>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</si>
  <si>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</si>
  <si>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</si>
  <si>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</si>
  <si>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</si>
  <si>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</si>
  <si>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</si>
  <si>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</si>
  <si>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</si>
  <si>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</si>
  <si>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</si>
  <si>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</si>
  <si>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</si>
  <si>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</si>
  <si>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</si>
  <si>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</si>
  <si>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</si>
  <si>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</si>
  <si>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</si>
  <si>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</si>
  <si>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</si>
  <si>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</si>
  <si>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</si>
  <si>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</si>
  <si>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</si>
  <si>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</si>
  <si>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</si>
  <si>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</si>
  <si>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</si>
  <si>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</si>
  <si>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</si>
  <si>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</si>
  <si>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</si>
  <si>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</si>
  <si>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</si>
  <si>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</si>
  <si>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</si>
  <si>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</si>
  <si>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</si>
  <si>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</si>
  <si>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</si>
  <si>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</si>
  <si>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</si>
  <si>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</si>
  <si>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</si>
  <si>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</si>
  <si>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</si>
  <si>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</si>
  <si>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</si>
  <si>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</si>
  <si>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</si>
  <si>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</si>
  <si>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</si>
  <si>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</si>
  <si>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</si>
  <si>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</si>
  <si>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</si>
  <si>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</si>
  <si>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</si>
  <si>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</si>
  <si>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</si>
  <si>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</si>
  <si>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</si>
  <si>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</si>
  <si>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</si>
  <si>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</si>
  <si>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</si>
  <si>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</si>
  <si>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</si>
  <si>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</si>
  <si>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</si>
  <si>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</si>
  <si>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</si>
  <si>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</si>
  <si>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</si>
  <si>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</si>
  <si>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</si>
  <si>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</si>
  <si>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</si>
  <si>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</si>
  <si>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</si>
  <si>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</si>
  <si>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</si>
  <si>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</si>
  <si>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</si>
  <si>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</si>
  <si>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</si>
  <si>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</si>
  <si>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</si>
  <si>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</si>
  <si>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</si>
  <si>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</si>
  <si>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</si>
  <si>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</si>
  <si>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</si>
  <si>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</si>
  <si>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</si>
  <si>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</si>
  <si>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</si>
  <si>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</si>
  <si>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</si>
  <si>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</si>
  <si>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</si>
  <si>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</si>
  <si>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</si>
  <si>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</si>
  <si>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</si>
  <si>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</si>
  <si>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</si>
  <si>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</si>
  <si>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</si>
  <si>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</si>
  <si>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</si>
  <si>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</si>
  <si>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</si>
  <si>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</si>
  <si>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</si>
  <si>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</si>
  <si>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</si>
  <si>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</si>
  <si>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</si>
  <si>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</si>
  <si>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</si>
  <si>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</si>
  <si>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</si>
  <si>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</si>
  <si>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</si>
  <si>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</si>
  <si>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</si>
  <si>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</si>
  <si>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</si>
  <si>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</si>
  <si>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</si>
  <si>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</si>
  <si>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</si>
  <si>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</si>
  <si>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</si>
  <si>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</si>
  <si>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</si>
  <si>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</si>
  <si>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</si>
  <si>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</si>
  <si>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</si>
  <si>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</si>
  <si>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</si>
  <si>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</si>
  <si>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</si>
  <si>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</si>
  <si>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</si>
  <si>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</si>
  <si>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</si>
  <si>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</si>
  <si>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</si>
  <si>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</si>
  <si>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</si>
  <si>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</si>
  <si>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</si>
  <si>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</si>
  <si>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</si>
  <si>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</si>
  <si>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</si>
  <si>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</si>
  <si>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</si>
  <si>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</si>
  <si>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</si>
  <si>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</si>
  <si>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</si>
  <si>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</si>
  <si>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</si>
  <si>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</si>
  <si>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</si>
  <si>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</si>
  <si>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</si>
  <si>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</si>
  <si>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</si>
  <si>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</si>
  <si>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</si>
  <si>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</si>
  <si>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</si>
  <si>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</si>
  <si>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</si>
  <si>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</si>
  <si>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</si>
  <si>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</si>
  <si>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</si>
  <si>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</si>
  <si>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</si>
  <si>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</si>
  <si>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</si>
  <si>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</si>
  <si>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</si>
  <si>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</si>
  <si>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</si>
  <si>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</si>
  <si>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</si>
  <si>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</si>
  <si>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</si>
  <si>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</si>
  <si>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</si>
  <si>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</si>
  <si>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</si>
  <si>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</si>
  <si>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</si>
  <si>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</si>
  <si>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</si>
  <si>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</si>
  <si>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</si>
  <si>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</si>
  <si>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</si>
  <si>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</si>
  <si>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</si>
  <si>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</si>
  <si>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</si>
  <si>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</si>
  <si>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</si>
  <si>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</si>
  <si>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</si>
  <si>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</si>
  <si>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</si>
  <si>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</si>
  <si>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</si>
  <si>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</si>
  <si>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</si>
  <si>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</si>
  <si>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</si>
  <si>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</si>
  <si>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</si>
  <si>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</si>
  <si>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</si>
  <si>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</si>
  <si>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</si>
  <si>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</si>
  <si>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</si>
  <si>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</si>
  <si>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</si>
  <si>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</si>
  <si>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</si>
  <si>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</si>
  <si>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</si>
  <si>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</si>
  <si>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</si>
  <si>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</si>
  <si>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</si>
  <si>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</si>
  <si>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</si>
  <si>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</si>
  <si>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</si>
  <si>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</si>
  <si>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</si>
  <si>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</si>
  <si>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</si>
  <si>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</si>
  <si>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</si>
  <si>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</si>
  <si>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</si>
  <si>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</si>
  <si>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</si>
  <si>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</si>
  <si>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</si>
  <si>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</si>
  <si>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</si>
  <si>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</si>
  <si>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</si>
  <si>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</si>
  <si>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</si>
  <si>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</si>
  <si>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</si>
  <si>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</si>
  <si>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</si>
  <si>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</si>
  <si>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</si>
  <si>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</si>
  <si>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</si>
  <si>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</si>
  <si>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</si>
  <si>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</si>
  <si>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</si>
  <si>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</si>
  <si>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</si>
  <si>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</si>
  <si>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</si>
  <si>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</si>
  <si>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</si>
  <si>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</si>
  <si>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</si>
  <si>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</si>
  <si>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</si>
  <si>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</si>
  <si>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</si>
  <si>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</si>
  <si>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</si>
  <si>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</si>
  <si>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</si>
  <si>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</si>
  <si>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</si>
  <si>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</si>
  <si>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</si>
  <si>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</si>
  <si>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</si>
  <si>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</si>
  <si>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</si>
  <si>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</si>
  <si>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</si>
  <si>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</si>
  <si>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</si>
  <si>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</si>
  <si>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</si>
  <si>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</si>
  <si>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</si>
  <si>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</si>
  <si>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</si>
  <si>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</si>
  <si>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</si>
  <si>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</si>
  <si>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</si>
  <si>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</si>
  <si>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</si>
  <si>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</si>
  <si>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</si>
  <si>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</si>
  <si>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</si>
  <si>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</si>
  <si>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</si>
  <si>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</si>
  <si>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</si>
  <si>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</si>
  <si>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</si>
  <si>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</si>
  <si>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</si>
  <si>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</si>
  <si>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</si>
  <si>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</si>
  <si>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</si>
  <si>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</si>
  <si>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</si>
  <si>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</si>
  <si>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</si>
  <si>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</si>
  <si>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</si>
  <si>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</si>
  <si>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</si>
  <si>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</si>
  <si>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</si>
  <si>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</si>
  <si>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</si>
  <si>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</si>
  <si>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</si>
  <si>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</si>
  <si>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</si>
  <si>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</si>
  <si>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</si>
  <si>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</si>
  <si>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</si>
  <si>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</si>
  <si>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</si>
  <si>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</si>
  <si>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</si>
  <si>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</si>
  <si>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</si>
  <si>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</si>
  <si>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</si>
  <si>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</si>
  <si>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</si>
  <si>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</si>
  <si>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</si>
  <si>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</si>
  <si>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</si>
  <si>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</si>
  <si>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</si>
  <si>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</si>
  <si>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</si>
  <si>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</si>
  <si>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</si>
  <si>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</si>
  <si>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</si>
  <si>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</si>
  <si>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</si>
  <si>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</si>
  <si>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</si>
  <si>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</si>
  <si>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</si>
  <si>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</si>
  <si>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</si>
  <si>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</si>
  <si>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</si>
  <si>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</si>
  <si>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</si>
  <si>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</si>
  <si>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</si>
  <si>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</si>
  <si>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</si>
  <si>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</si>
  <si>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</si>
  <si>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</si>
  <si>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</si>
  <si>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</si>
  <si>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</si>
  <si>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</si>
  <si>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</si>
  <si>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</si>
  <si>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</si>
  <si>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</si>
  <si>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</si>
  <si>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</si>
  <si>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</si>
  <si>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</si>
  <si>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</si>
  <si>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</si>
  <si>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</si>
  <si>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</si>
  <si>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</si>
  <si>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</si>
  <si>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</si>
  <si>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</si>
  <si>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</si>
  <si>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</si>
  <si>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</si>
  <si>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</si>
  <si>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</si>
  <si>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</si>
  <si>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</si>
  <si>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</si>
  <si>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</si>
  <si>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</si>
  <si>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</si>
  <si>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</si>
  <si>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</si>
  <si>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</si>
  <si>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</si>
  <si>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</si>
  <si>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</si>
  <si>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</si>
  <si>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</si>
  <si>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</si>
  <si>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</si>
  <si>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</si>
  <si>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</si>
  <si>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</si>
  <si>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</si>
  <si>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</si>
  <si>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</si>
  <si>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</si>
  <si>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</si>
  <si>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</si>
  <si>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</si>
  <si>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</si>
  <si>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</si>
  <si>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</si>
  <si>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</si>
  <si>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</si>
  <si>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</si>
  <si>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</si>
  <si>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</si>
  <si>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</si>
  <si>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</si>
  <si>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</si>
  <si>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</si>
  <si>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</si>
  <si>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</si>
  <si>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</si>
  <si>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</si>
  <si>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</si>
  <si>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</si>
  <si>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</si>
  <si>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</si>
  <si>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</si>
  <si>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</si>
  <si>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</si>
  <si>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</si>
  <si>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</si>
  <si>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</si>
  <si>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</si>
  <si>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</si>
  <si>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</si>
  <si>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</si>
  <si>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</si>
  <si>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</si>
  <si>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</si>
  <si>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</si>
  <si>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</si>
  <si>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</si>
  <si>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</si>
  <si>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</si>
  <si>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</si>
  <si>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</si>
  <si>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</si>
  <si>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</si>
  <si>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</si>
  <si>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</si>
  <si>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</si>
  <si>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</si>
  <si>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</si>
  <si>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</si>
  <si>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</si>
  <si>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</si>
  <si>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</si>
  <si>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</si>
  <si>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</si>
  <si>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</si>
  <si>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</si>
  <si>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</si>
  <si>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</si>
  <si>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</si>
  <si>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</si>
  <si>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</si>
  <si>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</si>
  <si>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</si>
  <si>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</si>
  <si>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</si>
  <si>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</si>
  <si>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</si>
  <si>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</si>
  <si>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</si>
  <si>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</si>
  <si>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</si>
  <si>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</si>
  <si>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</si>
  <si>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</si>
  <si>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</si>
  <si>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</si>
  <si>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</si>
  <si>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</si>
  <si>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</si>
  <si>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</si>
  <si>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</si>
  <si>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</si>
  <si>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</si>
  <si>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</si>
  <si>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</si>
  <si>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</si>
  <si>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</si>
  <si>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</si>
  <si>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</si>
  <si>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</si>
  <si>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</si>
  <si>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</si>
  <si>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</si>
  <si>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</si>
  <si>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</si>
  <si>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</si>
  <si>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</si>
  <si>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</si>
  <si>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</si>
  <si>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</si>
  <si>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</si>
  <si>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</si>
  <si>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</si>
  <si>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</si>
  <si>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</si>
  <si>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</si>
  <si>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</si>
  <si>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</si>
  <si>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</si>
  <si>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</si>
  <si>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</si>
  <si>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</si>
  <si>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</si>
  <si>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</si>
  <si>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</si>
  <si>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</si>
  <si>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</si>
  <si>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</si>
  <si>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</si>
  <si>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</si>
  <si>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</si>
  <si>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</si>
  <si>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</si>
  <si>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</si>
  <si>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</si>
  <si>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</si>
  <si>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</si>
  <si>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</si>
  <si>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</si>
  <si>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</si>
  <si>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</si>
  <si>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</si>
  <si>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</si>
  <si>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</si>
  <si>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</si>
  <si>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</si>
  <si>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</si>
  <si>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</si>
  <si>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</si>
  <si>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</si>
  <si>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</si>
  <si>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</si>
  <si>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</si>
  <si>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</si>
  <si>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</si>
  <si>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</si>
  <si>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</si>
  <si>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</si>
  <si>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</si>
  <si>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</si>
  <si>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</si>
  <si>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</si>
  <si>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</si>
  <si>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</si>
  <si>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</si>
  <si>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</si>
  <si>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</si>
  <si>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</si>
  <si>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</si>
  <si>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</si>
  <si>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</si>
  <si>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</si>
  <si>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</si>
  <si>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</si>
  <si>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</si>
  <si>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</si>
  <si>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</si>
  <si>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</si>
  <si>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</si>
  <si>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</si>
  <si>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</si>
  <si>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</si>
  <si>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</si>
  <si>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</si>
  <si>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</si>
  <si>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</si>
  <si>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</si>
  <si>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</si>
  <si>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</si>
  <si>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</si>
  <si>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</si>
  <si>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</si>
  <si>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</si>
  <si>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</si>
  <si>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</si>
  <si>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</si>
  <si>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</si>
  <si>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</si>
  <si>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</si>
  <si>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</si>
  <si>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</si>
  <si>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</si>
  <si>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</si>
  <si>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</si>
  <si>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</si>
  <si>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</si>
  <si>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</si>
  <si>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</si>
  <si>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</si>
  <si>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</si>
  <si>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</si>
  <si>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</si>
  <si>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</si>
  <si>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</si>
  <si>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</si>
  <si>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</si>
  <si>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</si>
  <si>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</si>
  <si>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</si>
  <si>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</si>
  <si>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</si>
  <si>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</si>
  <si>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</si>
  <si>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</si>
  <si>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</si>
  <si>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</si>
  <si>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</si>
  <si>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</si>
  <si>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</si>
  <si>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</si>
  <si>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</si>
  <si>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</si>
  <si>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</si>
  <si>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</si>
  <si>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</si>
  <si>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</si>
  <si>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</si>
  <si>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</si>
  <si>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</si>
  <si>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</si>
  <si>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</si>
  <si>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</si>
  <si>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</si>
  <si>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</si>
  <si>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</si>
  <si>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</si>
  <si>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</si>
  <si>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</si>
  <si>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</si>
  <si>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</si>
  <si>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</si>
  <si>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</si>
  <si>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</si>
  <si>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</si>
  <si>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</si>
  <si>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</si>
  <si>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</si>
  <si>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</si>
  <si>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</si>
  <si>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</si>
  <si>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</si>
  <si>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</si>
  <si>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</si>
  <si>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</si>
  <si>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</si>
  <si>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</si>
  <si>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</si>
  <si>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</si>
  <si>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</si>
  <si>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</si>
  <si>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</si>
  <si>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</si>
  <si>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</si>
  <si>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</si>
  <si>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</si>
  <si>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</si>
  <si>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</si>
  <si>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</si>
  <si>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</si>
  <si>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</si>
  <si>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</si>
  <si>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</si>
  <si>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</si>
  <si>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</si>
  <si>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</si>
  <si>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</si>
  <si>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</si>
  <si>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</si>
  <si>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</si>
  <si>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</si>
  <si>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</si>
  <si>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</si>
  <si>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</si>
  <si>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</si>
  <si>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</si>
  <si>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</si>
  <si>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</si>
  <si>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</si>
  <si>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</si>
  <si>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</si>
  <si>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</si>
  <si>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</si>
  <si>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</si>
  <si>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</si>
  <si>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</si>
  <si>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</si>
  <si>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</si>
  <si>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</si>
  <si>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</si>
  <si>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</si>
  <si>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</si>
  <si>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</si>
  <si>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</si>
  <si>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</si>
  <si>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</si>
  <si>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</si>
  <si>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</si>
  <si>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</si>
  <si>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</si>
  <si>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</si>
  <si>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</si>
  <si>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</si>
  <si>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</si>
  <si>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</si>
  <si>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</si>
  <si>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</si>
  <si>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</si>
  <si>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</si>
  <si>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</si>
  <si>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</si>
  <si>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</si>
  <si>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</si>
  <si>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</si>
  <si>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</si>
  <si>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</si>
  <si>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</si>
  <si>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</si>
  <si>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</si>
  <si>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</si>
  <si>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</si>
  <si>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</si>
  <si>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</si>
  <si>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</si>
  <si>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</si>
  <si>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</si>
  <si>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</si>
  <si>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</si>
  <si>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</si>
  <si>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</si>
  <si>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</si>
  <si>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</si>
  <si>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</si>
  <si>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</si>
  <si>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</si>
  <si>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</si>
  <si>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</si>
  <si>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</si>
  <si>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</si>
  <si>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</si>
  <si>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</si>
  <si>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</si>
  <si>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</si>
  <si>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</si>
  <si>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</si>
  <si>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</si>
  <si>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</si>
  <si>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</si>
  <si>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</si>
  <si>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</si>
  <si>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</si>
  <si>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</si>
  <si>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</si>
  <si>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</si>
  <si>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</si>
  <si>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</si>
  <si>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</si>
  <si>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</si>
  <si>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</si>
  <si>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</si>
  <si>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</si>
  <si>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</si>
  <si>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</si>
  <si>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</si>
  <si>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</si>
  <si>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</si>
  <si>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</si>
  <si>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</si>
  <si>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</si>
  <si>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</si>
  <si>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</si>
  <si>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</si>
  <si>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</si>
  <si>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</si>
  <si>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</si>
  <si>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</si>
  <si>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</si>
  <si>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</si>
  <si>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</si>
  <si>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</si>
  <si>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</si>
  <si>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</si>
  <si>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</si>
  <si>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</si>
  <si>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</si>
  <si>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</si>
  <si>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</si>
  <si>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</si>
  <si>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</si>
  <si>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</si>
  <si>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</si>
  <si>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</si>
  <si>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</si>
  <si>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</si>
  <si>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</si>
  <si>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</si>
  <si>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</si>
  <si>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</si>
  <si>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</si>
  <si>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</si>
  <si>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</si>
  <si>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</si>
  <si>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</si>
  <si>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</si>
  <si>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</si>
  <si>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</si>
  <si>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</si>
  <si>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</si>
  <si>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</si>
  <si>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</si>
  <si>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</si>
  <si>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</si>
  <si>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</si>
  <si>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</si>
  <si>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</si>
  <si>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</si>
  <si>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</si>
  <si>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</si>
  <si>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</si>
  <si>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</si>
  <si>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</si>
  <si>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</si>
  <si>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</si>
  <si>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</si>
  <si>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</si>
  <si>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</si>
  <si>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</si>
  <si>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</si>
  <si>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</si>
  <si>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</si>
  <si>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</si>
  <si>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</si>
  <si>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</si>
  <si>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</si>
  <si>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</si>
  <si>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</si>
  <si>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</si>
  <si>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</si>
  <si>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</si>
  <si>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</si>
  <si>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</si>
  <si>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</si>
  <si>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</si>
  <si>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</si>
  <si>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</si>
  <si>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</si>
  <si>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</si>
  <si>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</si>
  <si>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</si>
  <si>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</si>
  <si>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</si>
  <si>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</si>
  <si>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</si>
  <si>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</si>
  <si>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</si>
  <si>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</si>
  <si>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</si>
  <si>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</si>
  <si>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</si>
  <si>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</si>
  <si>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</si>
  <si>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</si>
  <si>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</si>
  <si>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</si>
  <si>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</si>
  <si>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</si>
  <si>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</si>
  <si>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</si>
  <si>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</si>
  <si>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</si>
  <si>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</si>
  <si>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</si>
  <si>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</si>
  <si>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</si>
  <si>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</si>
  <si>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</si>
  <si>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</si>
  <si>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</si>
  <si>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</si>
  <si>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</si>
  <si>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</si>
  <si>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</si>
  <si>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</si>
  <si>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</si>
  <si>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</si>
  <si>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</si>
  <si>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</si>
  <si>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</si>
  <si>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</si>
  <si>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</si>
  <si>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</si>
  <si>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</si>
  <si>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</si>
  <si>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</si>
  <si>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</si>
  <si>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</si>
  <si>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</si>
  <si>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</si>
  <si>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</si>
  <si>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</si>
  <si>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</si>
  <si>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</si>
  <si>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</si>
  <si>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</si>
  <si>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</si>
  <si>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</si>
  <si>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</si>
  <si>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</si>
  <si>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</si>
  <si>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</si>
  <si>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</si>
  <si>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</si>
  <si>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</si>
  <si>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</si>
  <si>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</si>
  <si>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</si>
  <si>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</si>
  <si>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</si>
  <si>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</si>
  <si>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</si>
  <si>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</si>
  <si>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</si>
  <si>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</si>
  <si>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</si>
  <si>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</si>
  <si>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</si>
  <si>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</si>
  <si>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</si>
  <si>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</si>
  <si>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</si>
  <si>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</si>
  <si>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</si>
  <si>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</si>
  <si>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</si>
  <si>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</si>
  <si>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</si>
  <si>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</si>
  <si>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</si>
  <si>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</si>
  <si>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</si>
  <si>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</si>
  <si>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</si>
  <si>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</si>
  <si>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</si>
  <si>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</si>
  <si>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</si>
  <si>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</si>
  <si>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</si>
  <si>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</si>
  <si>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</si>
  <si>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</si>
  <si>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</si>
  <si>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</si>
  <si>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</si>
  <si>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</si>
  <si>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</si>
  <si>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</si>
  <si>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</si>
  <si>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</si>
  <si>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</si>
  <si>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</si>
  <si>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</si>
  <si>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</si>
  <si>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</si>
  <si>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</si>
  <si>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</si>
  <si>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</si>
  <si>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</si>
  <si>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</si>
  <si>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</si>
  <si>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</si>
  <si>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</si>
  <si>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</si>
  <si>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</si>
  <si>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</si>
  <si>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</si>
  <si>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</si>
  <si>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</si>
  <si>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</si>
  <si>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</si>
  <si>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</si>
  <si>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</si>
  <si>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</si>
  <si>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</si>
  <si>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</si>
  <si>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</si>
  <si>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</si>
  <si>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</si>
  <si>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</si>
  <si>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</si>
  <si>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</si>
  <si>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</si>
  <si>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</si>
  <si>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</si>
  <si>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</si>
  <si>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</si>
  <si>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</si>
  <si>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</si>
  <si>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</si>
  <si>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</si>
  <si>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</si>
  <si>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</si>
  <si>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</si>
  <si>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</si>
  <si>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</si>
  <si>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</si>
  <si>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</si>
  <si>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</si>
  <si>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</si>
  <si>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</si>
  <si>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</si>
  <si>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</si>
  <si>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</si>
  <si>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</si>
  <si>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</si>
  <si>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</si>
  <si>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</si>
  <si>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</si>
  <si>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</si>
  <si>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</si>
  <si>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</si>
  <si>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</si>
  <si>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</si>
  <si>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</si>
  <si>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</si>
  <si>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</si>
  <si>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</si>
  <si>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</si>
  <si>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</si>
  <si>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</si>
  <si>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</si>
  <si>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</si>
  <si>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</si>
  <si>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</si>
  <si>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</si>
  <si>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</si>
  <si>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</si>
  <si>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</si>
  <si>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</si>
  <si>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</si>
  <si>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</si>
  <si>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</si>
  <si>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</si>
  <si>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</si>
  <si>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</si>
  <si>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</si>
  <si>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</si>
  <si>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</si>
  <si>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</si>
  <si>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</si>
  <si>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</si>
  <si>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</si>
  <si>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</si>
  <si>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</si>
  <si>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</si>
  <si>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</si>
  <si>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</si>
  <si>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</si>
  <si>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</si>
  <si>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</si>
  <si>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</si>
  <si>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</si>
  <si>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</si>
  <si>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</si>
  <si>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</si>
  <si>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</si>
  <si>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</si>
  <si>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</si>
  <si>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</si>
  <si>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</si>
  <si>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</si>
  <si>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</si>
  <si>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</si>
  <si>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</si>
  <si>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</si>
  <si>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</si>
  <si>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</si>
  <si>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</si>
  <si>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</si>
  <si>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</si>
  <si>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</si>
  <si>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</si>
  <si>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</si>
  <si>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</si>
  <si>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</si>
  <si>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</si>
  <si>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</si>
  <si>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</si>
  <si>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</si>
  <si>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</si>
  <si>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</si>
  <si>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</si>
  <si>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</si>
  <si>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</si>
  <si>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</si>
  <si>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</si>
  <si>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</si>
  <si>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</si>
  <si>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</si>
  <si>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</si>
  <si>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</si>
  <si>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</si>
  <si>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</si>
  <si>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</si>
  <si>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</si>
  <si>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</si>
  <si>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</si>
  <si>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</si>
  <si>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</si>
  <si>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</si>
  <si>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</si>
  <si>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</si>
  <si>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</si>
  <si>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</si>
  <si>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</si>
  <si>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</si>
  <si>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</si>
  <si>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</si>
  <si>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</si>
  <si>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</si>
  <si>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</si>
  <si>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</si>
  <si>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</si>
  <si>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</si>
  <si>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</si>
  <si>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</si>
  <si>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</si>
  <si>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</si>
  <si>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</si>
  <si>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</si>
  <si>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</si>
  <si>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</si>
  <si>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</si>
  <si>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</si>
  <si>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</si>
  <si>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</si>
  <si>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</si>
  <si>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</si>
  <si>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</si>
  <si>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</si>
  <si>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</si>
  <si>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</si>
  <si>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</si>
  <si>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</si>
  <si>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</si>
  <si>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</si>
  <si>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</si>
  <si>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</si>
  <si>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</si>
  <si>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</si>
  <si>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</si>
  <si>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</si>
  <si>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</si>
  <si>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</si>
  <si>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</si>
  <si>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</si>
  <si>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</si>
  <si>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</si>
  <si>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</si>
  <si>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</si>
  <si>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</si>
  <si>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</si>
  <si>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</si>
  <si>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</si>
  <si>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</si>
  <si>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</si>
  <si>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</si>
  <si>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</si>
  <si>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</si>
  <si>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</si>
  <si>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</si>
  <si>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</si>
  <si>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</si>
  <si>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</si>
  <si>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</si>
  <si>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</si>
  <si>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</si>
  <si>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</si>
  <si>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</si>
  <si>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</si>
  <si>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</si>
  <si>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</si>
  <si>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</si>
  <si>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</si>
  <si>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</si>
  <si>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</si>
  <si>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</si>
  <si>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</si>
  <si>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</si>
  <si>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</si>
  <si>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</si>
  <si>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</si>
  <si>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</si>
  <si>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</si>
  <si>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</si>
  <si>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</si>
  <si>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</si>
  <si>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</si>
  <si>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</si>
  <si>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</si>
  <si>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</si>
  <si>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</si>
  <si>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</si>
  <si>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</si>
  <si>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</si>
  <si>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</si>
  <si>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</si>
  <si>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</si>
  <si>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</si>
  <si>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</si>
  <si>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</si>
  <si>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</si>
  <si>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</si>
  <si>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</si>
  <si>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</si>
  <si>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</si>
  <si>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</si>
  <si>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</si>
  <si>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</si>
  <si>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</si>
  <si>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</si>
  <si>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</si>
  <si>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</si>
  <si>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</si>
  <si>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</si>
  <si>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</si>
  <si>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</si>
  <si>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</si>
  <si>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</si>
  <si>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</si>
  <si>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</si>
  <si>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</si>
  <si>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</si>
  <si>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</si>
  <si>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</si>
  <si>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</si>
  <si>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</si>
  <si>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</si>
  <si>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</si>
  <si>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</si>
  <si>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</si>
  <si>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</si>
  <si>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</si>
  <si>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</si>
  <si>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</si>
  <si>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</si>
  <si>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</si>
  <si>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</si>
  <si>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</si>
  <si>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</si>
  <si>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</si>
  <si>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</si>
  <si>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</si>
  <si>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</si>
  <si>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</si>
  <si>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</si>
  <si>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</si>
  <si>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</si>
  <si>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</si>
  <si>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</si>
  <si>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</si>
  <si>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</si>
  <si>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</si>
  <si>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</si>
  <si>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</si>
  <si>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</si>
  <si>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</si>
  <si>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</si>
  <si>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</si>
  <si>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</si>
  <si>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</si>
  <si>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</si>
  <si>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</si>
  <si>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</si>
  <si>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</si>
  <si>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</si>
  <si>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</si>
  <si>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</si>
  <si>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</si>
  <si>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</si>
  <si>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</si>
  <si>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</si>
  <si>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</si>
  <si>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</si>
  <si>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</si>
  <si>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</si>
  <si>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</si>
  <si>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</si>
  <si>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</si>
  <si>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</si>
  <si>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</si>
  <si>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</si>
  <si>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</si>
  <si>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</si>
  <si>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</si>
  <si>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</si>
  <si>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</si>
  <si>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</si>
  <si>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</si>
  <si>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</si>
  <si>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</si>
  <si>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</si>
  <si>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</si>
  <si>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</si>
  <si>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</si>
  <si>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</si>
  <si>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</si>
  <si>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</si>
  <si>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</si>
  <si>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</si>
  <si>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</si>
  <si>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</si>
  <si>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</si>
  <si>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</si>
  <si>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</si>
  <si>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</si>
  <si>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</si>
  <si>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</si>
  <si>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</si>
  <si>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</si>
  <si>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</si>
  <si>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</si>
  <si>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</si>
  <si>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</si>
  <si>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</si>
  <si>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</si>
  <si>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</si>
  <si>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</si>
  <si>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</si>
  <si>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</si>
  <si>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</si>
  <si>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</si>
  <si>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</si>
  <si>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</si>
  <si>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</si>
  <si>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</si>
  <si>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</si>
  <si>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</si>
  <si>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</si>
  <si>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</si>
  <si>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</si>
  <si>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</si>
  <si>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</si>
  <si>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</si>
  <si>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</si>
  <si>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</si>
  <si>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</si>
  <si>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</si>
  <si>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</si>
  <si>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</si>
  <si>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</si>
  <si>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</si>
  <si>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</si>
  <si>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</si>
  <si>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</si>
  <si>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</si>
  <si>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</si>
  <si>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</si>
  <si>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</si>
  <si>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</si>
  <si>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</si>
  <si>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</si>
  <si>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</si>
  <si>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</si>
  <si>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</si>
  <si>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</si>
  <si>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</si>
  <si>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</si>
  <si>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</si>
  <si>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</si>
  <si>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</si>
  <si>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</si>
  <si>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</si>
  <si>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</si>
  <si>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</si>
  <si>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</si>
  <si>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</si>
  <si>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</si>
  <si>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</si>
  <si>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</si>
  <si>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</si>
  <si>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</si>
  <si>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</si>
  <si>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</si>
  <si>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</si>
  <si>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</si>
  <si>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</si>
  <si>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</si>
  <si>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</si>
  <si>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</si>
  <si>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</si>
  <si>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</si>
  <si>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</si>
  <si>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</si>
  <si>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</si>
  <si>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</si>
  <si>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</si>
  <si>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</si>
  <si>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</si>
  <si>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</si>
  <si>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</si>
  <si>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</si>
  <si>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</si>
  <si>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</si>
  <si>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</si>
  <si>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</si>
  <si>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</si>
  <si>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</si>
  <si>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</si>
  <si>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</si>
  <si>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</si>
  <si>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</si>
  <si>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</si>
  <si>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</si>
  <si>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</si>
  <si>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</si>
  <si>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</si>
  <si>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</si>
  <si>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</si>
  <si>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</si>
  <si>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</si>
  <si>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</si>
  <si>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</si>
  <si>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</si>
  <si>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</si>
  <si>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</si>
  <si>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</si>
  <si>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</si>
  <si>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</si>
  <si>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</si>
  <si>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</si>
  <si>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</si>
  <si>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</si>
  <si>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</si>
  <si>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</si>
  <si>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</si>
  <si>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</si>
  <si>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</si>
  <si>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</si>
  <si>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</si>
  <si>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</si>
  <si>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</si>
  <si>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</si>
  <si>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</si>
  <si>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</si>
  <si>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</si>
  <si>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</si>
  <si>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</si>
  <si>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</si>
  <si>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</si>
  <si>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</si>
  <si>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</si>
  <si>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</si>
  <si>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</si>
  <si>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</si>
  <si>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</si>
  <si>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</si>
  <si>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</si>
  <si>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</si>
  <si>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</si>
  <si>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</si>
  <si>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</si>
  <si>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</si>
  <si>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</si>
  <si>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</si>
  <si>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</si>
  <si>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</si>
  <si>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</si>
  <si>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</si>
  <si>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</si>
  <si>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</si>
  <si>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</si>
  <si>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</si>
  <si>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</si>
  <si>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</si>
  <si>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</si>
  <si>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</si>
  <si>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</si>
  <si>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</si>
  <si>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</si>
  <si>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</si>
  <si>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</si>
  <si>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</si>
  <si>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</si>
  <si>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</si>
  <si>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</si>
  <si>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</si>
  <si>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</si>
  <si>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</si>
  <si>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</si>
  <si>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</si>
  <si>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</si>
  <si>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</si>
  <si>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</si>
  <si>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</si>
  <si>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</si>
  <si>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</si>
  <si>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</si>
  <si>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</si>
  <si>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</si>
  <si>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</si>
  <si>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</si>
  <si>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</si>
  <si>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</si>
  <si>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</si>
  <si>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</si>
  <si>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</si>
  <si>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</si>
  <si>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</si>
  <si>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</si>
  <si>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</si>
  <si>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</si>
  <si>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</si>
  <si>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</si>
  <si>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</si>
  <si>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</si>
  <si>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</si>
  <si>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</si>
  <si>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</si>
  <si>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</si>
  <si>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</si>
  <si>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</si>
  <si>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</si>
  <si>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</si>
  <si>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</si>
  <si>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</si>
  <si>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</si>
  <si>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</si>
  <si>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</si>
  <si>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</si>
  <si>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</si>
  <si>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</si>
  <si>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</si>
  <si>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</si>
  <si>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</si>
  <si>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</si>
  <si>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</si>
  <si>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</si>
  <si>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</si>
  <si>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</si>
  <si>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</si>
  <si>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</si>
  <si>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</si>
  <si>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</si>
  <si>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</si>
  <si>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</si>
  <si>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</si>
  <si>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</si>
  <si>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</si>
  <si>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</si>
  <si>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</si>
  <si>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</si>
  <si>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</si>
  <si>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</si>
  <si>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</si>
  <si>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</si>
  <si>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</si>
  <si>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</si>
  <si>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</si>
  <si>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</si>
  <si>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</si>
  <si>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</si>
  <si>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</si>
  <si>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</si>
  <si>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</si>
  <si>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</si>
  <si>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</si>
  <si>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</si>
  <si>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</si>
  <si>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</si>
  <si>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</si>
  <si>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</si>
  <si>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</si>
  <si>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</si>
  <si>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</si>
  <si>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</si>
  <si>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</si>
  <si>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</si>
  <si>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</si>
  <si>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</si>
  <si>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</si>
  <si>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</si>
  <si>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</si>
  <si>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</si>
  <si>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</si>
  <si>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</si>
  <si>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</si>
  <si>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</si>
  <si>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</si>
  <si>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</si>
  <si>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</si>
  <si>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</si>
  <si>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</si>
  <si>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</si>
  <si>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</si>
  <si>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</si>
  <si>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</si>
  <si>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</si>
  <si>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</si>
  <si>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</si>
  <si>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</si>
  <si>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</si>
  <si>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</si>
  <si>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</si>
  <si>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</si>
  <si>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</si>
  <si>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</si>
  <si>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</si>
  <si>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</si>
  <si>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</si>
  <si>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</si>
  <si>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</si>
  <si>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</si>
  <si>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</si>
  <si>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</si>
  <si>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</si>
  <si>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</si>
  <si>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</si>
  <si>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</si>
  <si>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</si>
  <si>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</si>
  <si>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</si>
  <si>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</si>
  <si>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</si>
  <si>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</si>
  <si>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</si>
  <si>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</si>
  <si>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</si>
  <si>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</si>
  <si>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</si>
  <si>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</si>
  <si>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</si>
  <si>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</si>
  <si>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</si>
  <si>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</si>
  <si>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</si>
  <si>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</si>
  <si>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</si>
  <si>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</si>
  <si>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</si>
  <si>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</si>
  <si>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</si>
  <si>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</si>
  <si>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</si>
  <si>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</si>
  <si>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</si>
  <si>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</si>
  <si>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</si>
  <si>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</si>
  <si>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</si>
  <si>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</si>
  <si>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</si>
  <si>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</si>
  <si>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</si>
  <si>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</si>
  <si>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</si>
  <si>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</si>
  <si>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</si>
  <si>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</si>
  <si>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</si>
  <si>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</si>
  <si>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</si>
  <si>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</si>
  <si>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</si>
  <si>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</si>
  <si>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</si>
  <si>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</si>
  <si>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</si>
  <si>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</si>
  <si>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</si>
  <si>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</si>
  <si>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</si>
  <si>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</si>
  <si>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</si>
  <si>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</si>
  <si>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</si>
  <si>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</si>
  <si>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</si>
  <si>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</si>
  <si>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</si>
  <si>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</si>
  <si>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</si>
  <si>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</si>
  <si>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</si>
  <si>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</si>
  <si>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</si>
  <si>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</si>
  <si>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</si>
  <si>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</si>
  <si>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</si>
  <si>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</si>
  <si>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</si>
  <si>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</si>
  <si>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</si>
  <si>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</si>
  <si>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</si>
  <si>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</si>
  <si>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</si>
  <si>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</si>
  <si>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</si>
  <si>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</si>
  <si>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</si>
  <si>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</si>
  <si>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</si>
  <si>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</si>
  <si>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</si>
  <si>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</si>
  <si>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</si>
  <si>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</si>
  <si>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</si>
  <si>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</si>
  <si>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</si>
  <si>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</si>
  <si>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</si>
  <si>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</si>
  <si>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</si>
  <si>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</si>
  <si>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</si>
  <si>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</si>
  <si>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</si>
  <si>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</si>
  <si>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</si>
  <si>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</si>
  <si>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</si>
  <si>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</si>
  <si>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</si>
  <si>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</si>
  <si>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</si>
  <si>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</si>
  <si>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</si>
  <si>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</si>
  <si>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</si>
  <si>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</si>
  <si>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</si>
  <si>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</si>
  <si>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</si>
  <si>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</si>
  <si>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</si>
  <si>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</si>
  <si>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</si>
  <si>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</si>
  <si>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</si>
  <si>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</si>
  <si>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</si>
  <si>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</si>
  <si>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</si>
  <si>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</si>
  <si>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</si>
  <si>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</si>
  <si>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</si>
  <si>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</si>
  <si>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</si>
  <si>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</si>
  <si>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</si>
  <si>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</si>
  <si>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</si>
  <si>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</si>
  <si>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</si>
  <si>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</si>
  <si>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</si>
  <si>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</si>
  <si>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</si>
  <si>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</si>
  <si>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</si>
  <si>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</si>
  <si>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</si>
  <si>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</si>
  <si>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</si>
  <si>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</si>
  <si>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</si>
  <si>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</si>
  <si>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</si>
  <si>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</si>
  <si>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</si>
  <si>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</si>
  <si>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</si>
  <si>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</si>
  <si>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</si>
  <si>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</si>
  <si>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</si>
  <si>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</si>
  <si>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</si>
  <si>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</si>
  <si>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</si>
  <si>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</si>
  <si>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</si>
  <si>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</si>
  <si>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</si>
  <si>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</si>
  <si>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</si>
  <si>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</si>
  <si>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</si>
  <si>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</si>
  <si>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</si>
  <si>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</si>
  <si>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</si>
  <si>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</si>
  <si>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</si>
  <si>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</si>
  <si>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</si>
  <si>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</si>
  <si>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</si>
  <si>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</si>
  <si>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</si>
  <si>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</si>
  <si>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</si>
  <si>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</si>
  <si>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</si>
  <si>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</si>
  <si>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</si>
  <si>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</si>
  <si>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</si>
  <si>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</si>
  <si>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</si>
  <si>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</si>
  <si>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</si>
  <si>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</si>
  <si>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</si>
  <si>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</si>
  <si>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</si>
  <si>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</si>
  <si>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</si>
  <si>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</si>
  <si>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</si>
  <si>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</si>
  <si>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</si>
  <si>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</si>
  <si>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</si>
  <si>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</si>
  <si>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</si>
  <si>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</si>
  <si>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</si>
  <si>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</si>
  <si>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</si>
  <si>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</si>
  <si>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</si>
  <si>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</si>
  <si>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</si>
  <si>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</si>
  <si>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</si>
  <si>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</si>
  <si>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</si>
  <si>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</si>
  <si>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</si>
  <si>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</si>
  <si>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</si>
  <si>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</si>
  <si>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</si>
  <si>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</si>
  <si>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</si>
  <si>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</si>
  <si>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</si>
  <si>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</si>
  <si>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</si>
  <si>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</si>
  <si>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</si>
  <si>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</si>
  <si>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</si>
  <si>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</si>
  <si>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</si>
  <si>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</si>
  <si>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</si>
  <si>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</si>
  <si>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</si>
  <si>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</si>
  <si>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</si>
  <si>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</si>
  <si>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</si>
  <si>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</si>
  <si>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</si>
  <si>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</si>
  <si>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</si>
  <si>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</si>
  <si>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</si>
  <si>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</si>
  <si>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</si>
  <si>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</si>
  <si>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</si>
  <si>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</si>
  <si>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</si>
  <si>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</si>
  <si>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</si>
  <si>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</si>
  <si>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</si>
  <si>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</si>
  <si>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</si>
  <si>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</si>
  <si>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</si>
  <si>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</si>
  <si>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</si>
  <si>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</si>
  <si>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</si>
  <si>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</si>
  <si>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</si>
  <si>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</si>
  <si>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</si>
  <si>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</si>
  <si>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</si>
  <si>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</si>
  <si>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</si>
  <si>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</si>
  <si>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</si>
  <si>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</si>
  <si>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</si>
  <si>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</si>
  <si>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</si>
  <si>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</si>
  <si>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</si>
  <si>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</si>
  <si>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</si>
  <si>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</si>
  <si>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</si>
  <si>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</si>
  <si>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</si>
  <si>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</si>
  <si>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</si>
  <si>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</si>
  <si>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</si>
  <si>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</si>
  <si>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</si>
  <si>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</si>
  <si>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</si>
  <si>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</si>
  <si>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</si>
  <si>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</si>
  <si>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</si>
  <si>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</si>
  <si>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</si>
  <si>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</si>
  <si>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</si>
  <si>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</si>
  <si>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</si>
  <si>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</si>
  <si>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</si>
  <si>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</si>
  <si>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</si>
  <si>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</si>
  <si>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</si>
  <si>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</si>
  <si>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</si>
  <si>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</si>
  <si>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</si>
  <si>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</si>
  <si>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</si>
  <si>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</si>
  <si>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</si>
  <si>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</si>
  <si>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</si>
  <si>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</si>
  <si>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</si>
  <si>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</si>
  <si>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</si>
  <si>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</si>
  <si>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</si>
  <si>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</si>
  <si>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</si>
  <si>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</si>
  <si>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</si>
  <si>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</si>
  <si>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</si>
  <si>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</si>
  <si>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</si>
  <si>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</si>
  <si>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</si>
  <si>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</si>
  <si>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</si>
  <si>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</si>
  <si>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</si>
  <si>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</si>
  <si>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</si>
  <si>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</si>
  <si>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</si>
  <si>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</si>
  <si>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</si>
  <si>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</si>
  <si>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</si>
  <si>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</si>
  <si>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</si>
  <si>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</si>
  <si>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</si>
  <si>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</si>
  <si>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</si>
  <si>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</si>
  <si>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</si>
  <si>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</si>
  <si>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</si>
  <si>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</si>
  <si>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</si>
  <si>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</si>
  <si>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</si>
  <si>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</si>
  <si>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</si>
  <si>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</si>
  <si>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</si>
  <si>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</si>
  <si>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</si>
  <si>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</si>
  <si>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</si>
  <si>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</si>
  <si>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</si>
  <si>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</si>
  <si>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</si>
  <si>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</si>
  <si>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</si>
  <si>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</si>
  <si>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</si>
  <si>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</si>
  <si>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</si>
  <si>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</si>
  <si>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</si>
  <si>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</si>
  <si>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</si>
  <si>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</si>
  <si>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</si>
  <si>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</si>
  <si>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</si>
  <si>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</si>
  <si>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</si>
  <si>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</si>
  <si>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</si>
  <si>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</si>
  <si>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</si>
  <si>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</si>
  <si>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</si>
  <si>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</si>
  <si>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</si>
  <si>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</si>
  <si>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</si>
  <si>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</si>
  <si>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</si>
  <si>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</si>
  <si>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</si>
  <si>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</si>
  <si>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</si>
  <si>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</si>
  <si>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</si>
  <si>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</si>
  <si>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</si>
  <si>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</si>
  <si>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</si>
  <si>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</si>
  <si>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</si>
  <si>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</si>
  <si>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</si>
  <si>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</si>
  <si>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</si>
  <si>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</si>
  <si>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</si>
  <si>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</si>
  <si>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</si>
  <si>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</si>
  <si>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</si>
  <si>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</si>
  <si>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</si>
  <si>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</si>
  <si>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</si>
  <si>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</si>
  <si>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</si>
  <si>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</si>
  <si>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</si>
  <si>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</si>
  <si>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</si>
  <si>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</si>
  <si>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</si>
  <si>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</si>
  <si>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</si>
  <si>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</si>
  <si>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</si>
  <si>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</si>
  <si>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</si>
  <si>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</si>
  <si>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</si>
  <si>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</si>
  <si>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</si>
  <si>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</si>
  <si>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</si>
  <si>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</si>
  <si>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</si>
  <si>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</si>
  <si>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</si>
  <si>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</si>
  <si>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</si>
  <si>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</si>
  <si>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</si>
  <si>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</si>
  <si>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</si>
  <si>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</si>
  <si>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</si>
  <si>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</si>
  <si>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</si>
  <si>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</si>
  <si>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</si>
  <si>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</si>
  <si>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</si>
  <si>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</si>
  <si>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</si>
  <si>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</si>
  <si>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</si>
  <si>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</si>
  <si>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</si>
  <si>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</si>
  <si>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</si>
  <si>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</si>
  <si>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</si>
  <si>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</si>
  <si>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</si>
  <si>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</si>
  <si>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</si>
  <si>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</si>
  <si>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</si>
  <si>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</si>
  <si>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</si>
  <si>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</si>
  <si>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</si>
  <si>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</si>
  <si>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</si>
  <si>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</si>
  <si>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</si>
  <si>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</si>
  <si>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</si>
  <si>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</si>
  <si>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</si>
  <si>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</si>
  <si>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</si>
  <si>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</si>
  <si>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</si>
  <si>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</si>
  <si>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</si>
  <si>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</si>
  <si>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</si>
  <si>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</si>
  <si>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</si>
  <si>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</si>
  <si>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</si>
  <si>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</si>
  <si>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</si>
  <si>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</si>
  <si>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</si>
  <si>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</si>
  <si>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</si>
  <si>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</si>
  <si>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</si>
  <si>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</si>
  <si>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</si>
  <si>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</si>
  <si>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</si>
  <si>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</si>
  <si>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</si>
  <si>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</si>
  <si>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</si>
  <si>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</si>
  <si>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</si>
  <si>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</si>
  <si>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</si>
  <si>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</si>
  <si>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</si>
  <si>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</si>
  <si>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</si>
  <si>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</si>
  <si>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</si>
  <si>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</si>
  <si>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</si>
  <si>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</si>
  <si>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</si>
  <si>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</si>
  <si>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</si>
  <si>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</si>
  <si>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</si>
  <si>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</si>
  <si>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</si>
  <si>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</si>
  <si>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</si>
  <si>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</si>
  <si>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</si>
  <si>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</si>
  <si>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</si>
  <si>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</si>
  <si>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</si>
  <si>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</si>
  <si>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</si>
  <si>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</si>
  <si>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</si>
  <si>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</si>
  <si>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</si>
  <si>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</si>
  <si>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</si>
  <si>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</si>
  <si>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</si>
  <si>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</si>
  <si>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</si>
  <si>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</si>
  <si>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</si>
  <si>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</si>
  <si>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</si>
  <si>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</si>
  <si>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</si>
  <si>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</si>
  <si>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</si>
  <si>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</si>
  <si>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</si>
  <si>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</si>
  <si>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</si>
  <si>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</si>
  <si>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</si>
  <si>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</si>
  <si>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</si>
  <si>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</si>
  <si>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</si>
  <si>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</si>
  <si>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</si>
  <si>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</si>
  <si>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</si>
  <si>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</si>
  <si>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</si>
  <si>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</si>
  <si>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</si>
  <si>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</si>
  <si>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</si>
  <si>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</si>
  <si>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</si>
  <si>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</si>
  <si>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</si>
  <si>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</si>
  <si>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</si>
  <si>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</si>
  <si>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</si>
  <si>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</si>
  <si>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</si>
  <si>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</si>
  <si>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</si>
  <si>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</si>
  <si>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</si>
  <si>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</si>
  <si>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</si>
  <si>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</si>
  <si>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</si>
  <si>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</si>
  <si>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</si>
  <si>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</si>
  <si>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</si>
  <si>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</si>
  <si>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</si>
  <si>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</si>
  <si>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</si>
  <si>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</si>
  <si>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</si>
  <si>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</si>
  <si>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</si>
  <si>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</si>
  <si>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</si>
  <si>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</si>
  <si>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</si>
  <si>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</si>
  <si>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</si>
  <si>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</si>
  <si>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</si>
  <si>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</si>
  <si>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</si>
  <si>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</si>
  <si>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</si>
  <si>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</si>
  <si>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</si>
  <si>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</si>
  <si>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</si>
  <si>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</si>
  <si>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</si>
  <si>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</si>
  <si>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</si>
  <si>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</si>
  <si>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</si>
  <si>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</si>
  <si>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</si>
  <si>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</si>
  <si>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</si>
  <si>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</si>
  <si>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</si>
  <si>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</si>
  <si>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</si>
  <si>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</si>
  <si>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</si>
  <si>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</si>
  <si>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</si>
  <si>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</si>
  <si>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</si>
  <si>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</si>
  <si>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</si>
  <si>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</si>
  <si>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</si>
  <si>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</si>
  <si>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</si>
  <si>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</si>
  <si>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</si>
  <si>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</si>
  <si>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</si>
  <si>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</si>
  <si>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</si>
  <si>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</si>
  <si>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</si>
  <si>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</si>
  <si>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</si>
  <si>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</si>
  <si>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</si>
  <si>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</si>
  <si>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</si>
  <si>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</si>
  <si>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</si>
  <si>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</si>
  <si>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</si>
  <si>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</si>
  <si>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</si>
  <si>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</si>
  <si>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</si>
  <si>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</si>
  <si>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</si>
  <si>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</si>
  <si>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</si>
  <si>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</si>
  <si>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</si>
  <si>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</si>
  <si>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</si>
  <si>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</si>
  <si>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</si>
  <si>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</si>
  <si>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</si>
  <si>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</si>
  <si>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</si>
  <si>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</si>
  <si>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</si>
  <si>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</si>
  <si>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</si>
  <si>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</si>
  <si>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</si>
  <si>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</si>
  <si>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</si>
  <si>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</si>
  <si>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</si>
  <si>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</si>
  <si>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</si>
  <si>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</si>
  <si>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</si>
  <si>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</si>
  <si>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</si>
  <si>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</si>
  <si>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</si>
  <si>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</si>
  <si>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</si>
  <si>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</si>
  <si>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</si>
  <si>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</si>
  <si>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</si>
  <si>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</si>
  <si>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</si>
  <si>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</si>
  <si>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</si>
  <si>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</si>
  <si>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</si>
  <si>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</si>
  <si>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</si>
  <si>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</si>
  <si>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</si>
  <si>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</si>
  <si>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</si>
  <si>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</si>
  <si>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</si>
  <si>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</si>
  <si>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</si>
  <si>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</si>
  <si>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</si>
  <si>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</si>
  <si>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</si>
  <si>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</si>
  <si>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</si>
  <si>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</si>
  <si>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</si>
  <si>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</si>
  <si>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</si>
  <si>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</si>
  <si>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</si>
  <si>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</si>
  <si>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</si>
  <si>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</si>
  <si>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</si>
  <si>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</si>
  <si>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</si>
  <si>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</si>
  <si>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</si>
  <si>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</si>
  <si>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</si>
  <si>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</si>
  <si>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</si>
  <si>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</si>
  <si>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</si>
  <si>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</si>
  <si>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</si>
  <si>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</si>
  <si>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</si>
  <si>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</si>
  <si>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</si>
  <si>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</si>
  <si>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</si>
  <si>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</si>
  <si>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</si>
  <si>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</si>
  <si>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</si>
  <si>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</si>
  <si>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</si>
  <si>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</si>
  <si>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</si>
  <si>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</si>
  <si>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</si>
  <si>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</si>
  <si>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</si>
  <si>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</si>
  <si>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</si>
  <si>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</si>
  <si>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</si>
  <si>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</si>
  <si>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</si>
  <si>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</si>
  <si>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</si>
  <si>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</si>
  <si>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</si>
  <si>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</si>
  <si>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</si>
  <si>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</si>
  <si>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</si>
  <si>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</si>
  <si>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</si>
  <si>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</si>
  <si>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</si>
  <si>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</si>
  <si>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</si>
  <si>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</si>
  <si>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</si>
  <si>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</si>
  <si>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</si>
  <si>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</si>
  <si>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</si>
  <si>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</si>
  <si>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</si>
  <si>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</si>
  <si>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</si>
  <si>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</si>
  <si>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</si>
  <si>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</si>
  <si>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</si>
  <si>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</si>
  <si>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</si>
  <si>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</si>
  <si>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</si>
  <si>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</si>
  <si>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</si>
  <si>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</si>
  <si>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</si>
  <si>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</si>
  <si>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</si>
  <si>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</si>
  <si>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</si>
  <si>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</si>
  <si>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</si>
  <si>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</si>
  <si>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</si>
  <si>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</si>
  <si>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</si>
  <si>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</si>
  <si>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</si>
  <si>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</si>
  <si>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</si>
  <si>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</si>
  <si>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</si>
  <si>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</si>
  <si>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</si>
  <si>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</si>
  <si>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</si>
  <si>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</si>
  <si>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</si>
  <si>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</si>
  <si>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</si>
  <si>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</si>
  <si>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</si>
  <si>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</si>
  <si>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</si>
  <si>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</si>
  <si>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</si>
  <si>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</si>
  <si>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</si>
  <si>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</si>
  <si>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</si>
  <si>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</si>
  <si>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</si>
  <si>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</si>
  <si>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</si>
  <si>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</si>
  <si>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</si>
  <si>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</si>
  <si>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</si>
  <si>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</si>
  <si>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</si>
  <si>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</si>
  <si>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</si>
  <si>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</si>
  <si>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</si>
  <si>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</si>
  <si>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</si>
  <si>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</si>
  <si>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</si>
  <si>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</si>
  <si>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</si>
  <si>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</si>
  <si>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</si>
  <si>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</si>
  <si>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</si>
  <si>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</si>
  <si>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</si>
  <si>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</si>
  <si>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</si>
  <si>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</si>
  <si>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</si>
  <si>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</si>
  <si>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</si>
  <si>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</si>
  <si>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</si>
  <si>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</si>
  <si>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</si>
  <si>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</si>
  <si>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</si>
  <si>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</si>
  <si>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</si>
  <si>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</si>
  <si>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</si>
  <si>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</si>
  <si>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</si>
  <si>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</si>
  <si>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</si>
  <si>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</si>
  <si>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</si>
  <si>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</si>
  <si>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</si>
  <si>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</si>
  <si>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</si>
  <si>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</si>
  <si>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</si>
  <si>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</si>
  <si>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</si>
  <si>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</si>
  <si>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</si>
  <si>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</si>
  <si>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</si>
  <si>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</si>
  <si>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</si>
  <si>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</si>
  <si>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</si>
  <si>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</si>
  <si>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</si>
  <si>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</si>
  <si>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</si>
  <si>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</si>
  <si>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</si>
  <si>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</si>
  <si>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</si>
  <si>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</si>
  <si>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</si>
  <si>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</si>
  <si>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</si>
  <si>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</si>
  <si>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</si>
  <si>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</si>
  <si>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</si>
  <si>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</si>
  <si>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</si>
  <si>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</si>
  <si>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</si>
  <si>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</si>
  <si>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</si>
  <si>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</si>
  <si>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</si>
  <si>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</si>
  <si>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</si>
  <si>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</si>
  <si>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</si>
  <si>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</si>
  <si>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</si>
  <si>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</si>
  <si>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</si>
  <si>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</si>
  <si>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</si>
  <si>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</si>
  <si>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</si>
  <si>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</si>
  <si>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</si>
  <si>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</si>
  <si>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</si>
  <si>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</si>
  <si>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</si>
  <si>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</si>
  <si>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</si>
  <si>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</si>
  <si>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</si>
  <si>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</si>
  <si>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</si>
  <si>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</si>
  <si>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</si>
  <si>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</si>
  <si>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</si>
  <si>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</si>
  <si>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</si>
  <si>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</si>
  <si>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</si>
  <si>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</si>
  <si>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</si>
  <si>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</si>
  <si>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</si>
  <si>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</si>
  <si>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</si>
  <si>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</si>
  <si>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</si>
  <si>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</si>
  <si>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</si>
  <si>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</si>
  <si>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</si>
  <si>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</si>
  <si>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</si>
  <si>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</si>
  <si>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</si>
  <si>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</si>
  <si>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</si>
  <si>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</si>
  <si>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</si>
  <si>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</si>
  <si>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</si>
  <si>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</si>
  <si>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</si>
  <si>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</si>
  <si>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</si>
  <si>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</si>
  <si>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</si>
  <si>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</si>
  <si>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</si>
  <si>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</si>
  <si>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</si>
  <si>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</si>
  <si>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</si>
  <si>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</si>
  <si>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</si>
  <si>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</si>
  <si>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</si>
  <si>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</si>
  <si>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</si>
  <si>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</si>
  <si>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</si>
  <si>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</si>
  <si>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</si>
  <si>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</si>
  <si>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</si>
  <si>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</si>
  <si>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</si>
  <si>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</si>
  <si>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</si>
  <si>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</si>
  <si>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</si>
  <si>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</si>
  <si>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</si>
  <si>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</si>
  <si>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</si>
  <si>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</si>
  <si>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</si>
  <si>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</si>
  <si>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</si>
  <si>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</si>
  <si>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</si>
  <si>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</si>
  <si>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</si>
  <si>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</si>
  <si>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</si>
  <si>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</si>
  <si>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</si>
  <si>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</si>
  <si>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</si>
  <si>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</si>
  <si>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</si>
  <si>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</si>
  <si>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</si>
  <si>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</si>
  <si>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</si>
  <si>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</si>
  <si>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</si>
  <si>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</si>
  <si>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</si>
  <si>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</si>
  <si>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</si>
  <si>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</si>
  <si>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</si>
  <si>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</si>
  <si>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</si>
  <si>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</si>
  <si>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</si>
  <si>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</si>
  <si>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</si>
  <si>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</si>
  <si>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</si>
  <si>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</si>
  <si>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</si>
  <si>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</si>
  <si>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</si>
  <si>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</si>
  <si>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</si>
  <si>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</si>
  <si>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</si>
  <si>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</si>
  <si>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</si>
  <si>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</si>
  <si>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</si>
  <si>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</si>
  <si>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</si>
  <si>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</si>
  <si>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</si>
  <si>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</si>
  <si>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</si>
  <si>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</si>
  <si>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</si>
  <si>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</si>
  <si>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</si>
  <si>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</si>
  <si>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</si>
  <si>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</si>
  <si>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</si>
  <si>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</si>
  <si>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</si>
  <si>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</si>
  <si>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</si>
  <si>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</si>
  <si>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</si>
  <si>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</si>
  <si>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</si>
  <si>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</si>
  <si>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</si>
  <si>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</si>
  <si>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</si>
  <si>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</si>
  <si>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</si>
  <si>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</si>
  <si>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</si>
  <si>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</si>
  <si>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</si>
  <si>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</si>
  <si>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</si>
  <si>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</si>
  <si>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</si>
  <si>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</si>
  <si>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</si>
  <si>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</si>
  <si>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</si>
  <si>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</si>
  <si>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</si>
  <si>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</si>
  <si>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</si>
  <si>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</si>
  <si>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</si>
  <si>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</si>
  <si>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</si>
  <si>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</si>
  <si>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</si>
  <si>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</si>
  <si>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</si>
  <si>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</si>
  <si>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</si>
  <si>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</si>
  <si>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</si>
  <si>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</si>
  <si>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</si>
  <si>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</si>
  <si>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</si>
  <si>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</si>
  <si>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</si>
  <si>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</si>
  <si>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</si>
  <si>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</si>
  <si>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</si>
  <si>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</si>
  <si>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</si>
  <si>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</si>
  <si>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</si>
  <si>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</si>
  <si>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</si>
  <si>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</si>
  <si>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</si>
  <si>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</si>
  <si>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</si>
  <si>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</si>
  <si>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</si>
  <si>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</si>
  <si>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</si>
  <si>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</si>
  <si>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</si>
  <si>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</si>
  <si>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</si>
  <si>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</si>
  <si>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</si>
  <si>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</si>
  <si>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</si>
  <si>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</si>
  <si>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</si>
  <si>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</si>
  <si>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</si>
  <si>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</si>
  <si>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</si>
  <si>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</si>
  <si>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</si>
  <si>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</si>
  <si>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</si>
  <si>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</si>
  <si>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</si>
  <si>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</si>
  <si>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</si>
  <si>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</si>
  <si>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</si>
  <si>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</si>
  <si>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</si>
  <si>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</si>
  <si>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</si>
  <si>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</si>
  <si>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</si>
  <si>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</si>
  <si>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</si>
  <si>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</si>
  <si>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</si>
  <si>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</si>
  <si>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</si>
  <si>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</si>
  <si>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</si>
  <si>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</si>
  <si>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</si>
  <si>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</si>
  <si>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</si>
  <si>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</si>
  <si>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</si>
  <si>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</si>
  <si>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</si>
  <si>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</si>
  <si>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</si>
  <si>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</si>
  <si>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</si>
  <si>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</si>
  <si>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</si>
  <si>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</si>
  <si>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</si>
  <si>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</si>
  <si>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</si>
  <si>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</si>
  <si>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</si>
  <si>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</si>
  <si>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</si>
  <si>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</si>
  <si>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</si>
  <si>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</si>
  <si>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</si>
  <si>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</si>
  <si>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</si>
  <si>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</si>
  <si>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</si>
  <si>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</si>
  <si>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</si>
  <si>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</si>
  <si>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</si>
  <si>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</si>
  <si>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</si>
  <si>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</si>
  <si>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</si>
  <si>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</si>
  <si>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</si>
  <si>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</si>
  <si>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</si>
  <si>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</si>
  <si>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</si>
  <si>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</si>
  <si>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</si>
  <si>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</si>
  <si>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</si>
  <si>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</si>
  <si>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</si>
  <si>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</si>
  <si>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</si>
  <si>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</si>
  <si>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</si>
  <si>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</si>
  <si>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</si>
  <si>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</si>
  <si>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</si>
  <si>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</si>
  <si>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</si>
  <si>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</si>
  <si>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</si>
  <si>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</si>
  <si>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</si>
  <si>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</si>
  <si>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</si>
  <si>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</si>
  <si>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</si>
  <si>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</si>
  <si>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</si>
  <si>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</si>
  <si>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</si>
  <si>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</si>
  <si>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</si>
  <si>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</si>
  <si>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</si>
  <si>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</si>
  <si>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</si>
  <si>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</si>
  <si>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</si>
  <si>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</si>
  <si>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</si>
  <si>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</si>
  <si>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</si>
  <si>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</si>
  <si>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</si>
  <si>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</si>
  <si>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</si>
  <si>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</si>
  <si>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</si>
  <si>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</si>
  <si>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</si>
  <si>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</si>
  <si>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</si>
  <si>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</si>
  <si>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</si>
  <si>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</si>
  <si>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</si>
  <si>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</si>
  <si>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</si>
  <si>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</si>
  <si>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</si>
  <si>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</si>
  <si>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</si>
  <si>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</si>
  <si>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</si>
  <si>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</si>
  <si>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</si>
  <si>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</si>
  <si>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</si>
  <si>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</si>
  <si>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</si>
  <si>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</si>
  <si>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</si>
  <si>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</si>
  <si>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</si>
  <si>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</si>
  <si>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</si>
  <si>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</si>
  <si>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</si>
  <si>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</si>
  <si>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</si>
  <si>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</si>
  <si>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</si>
  <si>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</si>
  <si>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</si>
  <si>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</si>
  <si>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</si>
  <si>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</si>
  <si>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</si>
  <si>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</si>
  <si>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</si>
  <si>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</si>
  <si>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</si>
  <si>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</si>
  <si>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</si>
  <si>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</si>
  <si>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</si>
  <si>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</si>
  <si>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</si>
  <si>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</si>
  <si>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</si>
  <si>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</si>
  <si>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</si>
  <si>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</si>
  <si>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</si>
  <si>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</si>
  <si>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</si>
  <si>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</si>
  <si>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</si>
  <si>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</si>
  <si>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</si>
  <si>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</si>
  <si>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</si>
  <si>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</si>
  <si>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</si>
  <si>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</si>
  <si>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</si>
  <si>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</si>
  <si>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</si>
  <si>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</si>
  <si>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</si>
  <si>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</si>
  <si>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</si>
  <si>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</si>
  <si>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</si>
  <si>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</si>
  <si>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</si>
  <si>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</si>
  <si>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</si>
  <si>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</si>
  <si>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</si>
  <si>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</si>
  <si>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</si>
  <si>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</si>
  <si>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</si>
  <si>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</si>
  <si>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</si>
  <si>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</si>
  <si>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</si>
  <si>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</si>
  <si>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</si>
  <si>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</si>
  <si>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</si>
  <si>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</si>
  <si>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</si>
  <si>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</si>
  <si>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</si>
  <si>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</si>
  <si>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</si>
  <si>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</si>
  <si>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</si>
  <si>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</si>
  <si>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</si>
  <si>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</si>
  <si>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</si>
  <si>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</si>
  <si>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</si>
  <si>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</si>
  <si>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</si>
  <si>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</si>
  <si>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</si>
  <si>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</si>
  <si>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</si>
  <si>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</si>
  <si>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</si>
  <si>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</si>
  <si>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</si>
  <si>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</si>
  <si>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</si>
  <si>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</si>
  <si>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</si>
  <si>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</si>
  <si>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</si>
  <si>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</si>
  <si>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</si>
  <si>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</si>
  <si>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</si>
  <si>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</si>
  <si>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</si>
  <si>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</si>
  <si>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</si>
  <si>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</si>
  <si>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</si>
  <si>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</si>
  <si>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</si>
  <si>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</si>
  <si>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</si>
  <si>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</si>
  <si>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</si>
  <si>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</si>
  <si>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</si>
  <si>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</si>
  <si>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</si>
  <si>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</si>
  <si>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</si>
  <si>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</si>
  <si>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</si>
  <si>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</si>
  <si>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</si>
  <si>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</si>
  <si>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</si>
  <si>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</si>
  <si>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</si>
  <si>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</si>
  <si>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</si>
  <si>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</si>
  <si>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</si>
  <si>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</si>
  <si>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</si>
  <si>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</si>
  <si>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</si>
  <si>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</si>
  <si>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</si>
  <si>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</si>
  <si>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</si>
  <si>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</si>
  <si>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</si>
  <si>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</si>
  <si>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</si>
  <si>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</si>
  <si>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</si>
  <si>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</si>
  <si>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</si>
  <si>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</si>
  <si>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</si>
  <si>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</si>
  <si>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</si>
  <si>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</si>
  <si>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</si>
  <si>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</si>
  <si>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</si>
  <si>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</si>
  <si>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</si>
  <si>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</si>
  <si>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</si>
  <si>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</si>
  <si>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</si>
  <si>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</si>
  <si>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</si>
  <si>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</si>
  <si>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</si>
  <si>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</si>
  <si>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</si>
  <si>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</si>
  <si>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</si>
  <si>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</si>
  <si>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</si>
  <si>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</si>
  <si>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</si>
  <si>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</si>
  <si>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</si>
  <si>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</si>
  <si>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</si>
  <si>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</si>
  <si>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</si>
  <si>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</si>
  <si>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</si>
  <si>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</si>
  <si>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</si>
  <si>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</si>
  <si>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</si>
  <si>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</si>
  <si>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</si>
  <si>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</si>
  <si>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</si>
  <si>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</si>
  <si>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</si>
  <si>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</si>
  <si>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</si>
  <si>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</si>
  <si>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</si>
  <si>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</si>
  <si>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</si>
  <si>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</si>
  <si>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</si>
  <si>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</si>
  <si>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</si>
  <si>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</si>
  <si>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</si>
  <si>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</si>
  <si>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</si>
  <si>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</si>
  <si>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</si>
  <si>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</si>
  <si>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</si>
  <si>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</si>
  <si>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</si>
  <si>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</si>
  <si>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</si>
  <si>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</si>
  <si>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</si>
  <si>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</si>
  <si>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</si>
  <si>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</si>
  <si>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</si>
  <si>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</si>
  <si>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</si>
  <si>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</si>
  <si>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</si>
  <si>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</si>
  <si>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</si>
  <si>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</si>
  <si>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</si>
  <si>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</si>
  <si>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</si>
  <si>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</si>
  <si>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</si>
  <si>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</si>
  <si>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</si>
  <si>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</si>
  <si>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</si>
  <si>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</si>
  <si>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</si>
  <si>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</si>
  <si>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</si>
  <si>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</si>
  <si>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</si>
  <si>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</si>
  <si>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</si>
  <si>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</si>
  <si>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</si>
  <si>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</si>
  <si>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</si>
  <si>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</si>
  <si>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</si>
  <si>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</si>
  <si>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</si>
  <si>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</si>
  <si>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</si>
  <si>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</si>
  <si>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</si>
  <si>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</si>
  <si>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</si>
  <si>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</si>
  <si>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</si>
  <si>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</si>
  <si>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</si>
  <si>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</si>
  <si>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</si>
  <si>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</si>
  <si>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</si>
  <si>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</si>
  <si>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</si>
  <si>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</si>
  <si>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</si>
  <si>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</si>
  <si>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</si>
  <si>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</si>
  <si>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</si>
  <si>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</si>
  <si>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</si>
  <si>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</si>
  <si>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</si>
  <si>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</si>
  <si>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</si>
  <si>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</si>
  <si>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</si>
  <si>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</si>
  <si>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</si>
  <si>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</si>
  <si>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</si>
  <si>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</si>
  <si>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</si>
  <si>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</si>
  <si>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</si>
  <si>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</si>
  <si>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</si>
  <si>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</si>
  <si>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</si>
  <si>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</si>
  <si>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</si>
  <si>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</si>
  <si>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</si>
  <si>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</si>
  <si>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</si>
  <si>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</si>
  <si>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</si>
  <si>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</si>
  <si>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</si>
  <si>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</si>
  <si>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</si>
  <si>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</si>
  <si>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</si>
  <si>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</si>
  <si>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</si>
  <si>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</si>
  <si>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</si>
  <si>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</si>
  <si>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</si>
  <si>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</si>
  <si>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</si>
  <si>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</si>
  <si>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</si>
  <si>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</si>
  <si>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</si>
  <si>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</si>
  <si>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</si>
  <si>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</si>
  <si>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</si>
  <si>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</si>
  <si>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</si>
  <si>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</si>
  <si>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</si>
  <si>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</si>
  <si>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</si>
  <si>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</si>
  <si>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</si>
  <si>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</si>
  <si>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</si>
  <si>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</si>
  <si>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</si>
  <si>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</si>
  <si>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</si>
  <si>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</si>
  <si>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</si>
  <si>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</si>
  <si>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</si>
  <si>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</si>
  <si>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</si>
  <si>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</si>
  <si>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</si>
  <si>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</si>
  <si>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</si>
  <si>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</si>
  <si>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</si>
  <si>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</si>
  <si>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</si>
  <si>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</si>
  <si>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</si>
  <si>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</si>
  <si>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</si>
  <si>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</si>
  <si>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</si>
  <si>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</si>
  <si>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</si>
  <si>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</si>
  <si>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</si>
  <si>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</si>
  <si>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</si>
  <si>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</si>
  <si>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</si>
  <si>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</si>
  <si>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</si>
  <si>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</si>
  <si>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</si>
  <si>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</si>
  <si>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</si>
  <si>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</si>
  <si>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</si>
  <si>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</si>
  <si>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</si>
  <si>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</si>
  <si>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</si>
  <si>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</si>
  <si>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</si>
  <si>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</si>
  <si>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</si>
  <si>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</si>
  <si>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</si>
  <si>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</si>
  <si>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</si>
  <si>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</si>
  <si>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</si>
  <si>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</si>
  <si>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</si>
  <si>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</si>
  <si>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</si>
  <si>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</si>
  <si>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</si>
  <si>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</si>
  <si>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</si>
  <si>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</si>
  <si>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</si>
  <si>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</si>
  <si>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</si>
  <si>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</si>
  <si>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</si>
  <si>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</si>
  <si>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</si>
  <si>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</si>
  <si>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</si>
  <si>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</si>
  <si>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</si>
  <si>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</si>
  <si>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</si>
  <si>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</si>
  <si>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</si>
  <si>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</si>
  <si>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</si>
  <si>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</si>
  <si>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</si>
  <si>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</si>
  <si>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</si>
  <si>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</si>
  <si>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</si>
  <si>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</si>
  <si>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</si>
  <si>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</si>
  <si>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</si>
  <si>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</si>
  <si>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</si>
  <si>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</si>
  <si>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</si>
  <si>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</si>
  <si>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</si>
  <si>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</si>
  <si>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</si>
  <si>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</si>
  <si>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</si>
  <si>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</si>
  <si>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</si>
  <si>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</si>
  <si>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</si>
  <si>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</si>
  <si>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</si>
  <si>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</si>
  <si>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</si>
  <si>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</si>
  <si>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</si>
  <si>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</si>
  <si>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</si>
  <si>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</si>
  <si>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</si>
  <si>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</si>
  <si>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</si>
  <si>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</si>
  <si>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</si>
  <si>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</si>
  <si>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</si>
  <si>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</si>
  <si>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</si>
  <si>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</si>
  <si>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</si>
  <si>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</si>
  <si>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</si>
  <si>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</si>
  <si>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</si>
  <si>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</si>
  <si>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</si>
  <si>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</si>
  <si>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</si>
  <si>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</si>
  <si>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</si>
  <si>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</si>
  <si>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</si>
  <si>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</si>
  <si>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</si>
  <si>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</si>
  <si>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</si>
  <si>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</si>
  <si>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</si>
  <si>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</si>
  <si>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</si>
  <si>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</si>
  <si>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</si>
  <si>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</si>
  <si>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</si>
  <si>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</si>
  <si>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</si>
  <si>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</si>
  <si>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</si>
  <si>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</si>
  <si>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</si>
  <si>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</si>
  <si>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</si>
  <si>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</si>
  <si>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</si>
  <si>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</si>
  <si>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</si>
  <si>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</si>
  <si>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</si>
  <si>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</si>
  <si>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</si>
  <si>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</si>
  <si>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</si>
  <si>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</si>
  <si>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</si>
  <si>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</si>
  <si>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</si>
  <si>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</si>
  <si>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</si>
  <si>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</si>
  <si>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</si>
  <si>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</si>
  <si>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</si>
  <si>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</si>
  <si>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</si>
  <si>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</si>
  <si>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</si>
  <si>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</si>
  <si>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</si>
  <si>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</si>
  <si>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</si>
  <si>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</si>
  <si>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</si>
  <si>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</si>
  <si>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</si>
  <si>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</si>
  <si>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</si>
  <si>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</si>
  <si>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</si>
  <si>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</si>
  <si>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</si>
  <si>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</si>
  <si>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</si>
  <si>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</si>
  <si>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</si>
  <si>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</si>
  <si>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</si>
  <si>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</si>
  <si>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</si>
  <si>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</si>
  <si>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</si>
  <si>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</si>
  <si>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</si>
  <si>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</si>
  <si>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</si>
  <si>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</si>
  <si>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</si>
  <si>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</si>
  <si>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</si>
  <si>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</si>
  <si>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</si>
  <si>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</si>
  <si>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</si>
  <si>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</si>
  <si>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</si>
  <si>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</si>
  <si>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</si>
  <si>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</si>
  <si>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</si>
  <si>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</si>
  <si>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</si>
  <si>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</si>
  <si>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</si>
  <si>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</si>
  <si>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</si>
  <si>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</si>
  <si>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</si>
  <si>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</si>
  <si>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</si>
  <si>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</si>
  <si>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</si>
  <si>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</si>
  <si>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</si>
  <si>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</si>
  <si>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</si>
  <si>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</si>
  <si>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</si>
  <si>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</si>
  <si>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</si>
  <si>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</si>
  <si>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</si>
  <si>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</si>
  <si>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</si>
  <si>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</si>
  <si>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</si>
  <si>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</si>
  <si>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</si>
  <si>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</si>
  <si>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</si>
  <si>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</si>
  <si>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</si>
  <si>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</si>
  <si>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</si>
  <si>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</si>
  <si>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</si>
  <si>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</si>
  <si>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</si>
  <si>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</si>
  <si>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</si>
  <si>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</si>
  <si>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</si>
  <si>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</si>
  <si>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</si>
  <si>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</si>
  <si>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</si>
  <si>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</si>
  <si>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</si>
  <si>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</si>
  <si>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</si>
  <si>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</si>
  <si>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</si>
  <si>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</si>
  <si>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</si>
  <si>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</si>
  <si>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</si>
  <si>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</si>
  <si>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</si>
  <si>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</si>
  <si>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</si>
  <si>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</si>
  <si>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</si>
  <si>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</si>
  <si>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</si>
  <si>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</si>
  <si>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</si>
  <si>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</si>
  <si>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</si>
  <si>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</si>
  <si>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</si>
  <si>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</si>
  <si>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</si>
  <si>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</si>
  <si>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</si>
  <si>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</si>
  <si>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</si>
  <si>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</si>
  <si>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</si>
  <si>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</si>
  <si>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</si>
  <si>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</si>
  <si>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</si>
  <si>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</si>
  <si>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</si>
  <si>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</si>
  <si>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</si>
  <si>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</si>
  <si>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</si>
  <si>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</si>
  <si>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</si>
  <si>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</si>
  <si>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</si>
  <si>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</si>
  <si>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</si>
  <si>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</si>
  <si>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</si>
  <si>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</si>
  <si>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</si>
  <si>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</si>
  <si>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</si>
  <si>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</si>
  <si>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</si>
  <si>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</si>
  <si>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</si>
  <si>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</si>
  <si>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</si>
  <si>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</si>
  <si>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</si>
  <si>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</si>
  <si>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</si>
  <si>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</si>
  <si>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</si>
  <si>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</si>
  <si>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</si>
  <si>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</si>
  <si>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</si>
  <si>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</si>
  <si>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</si>
  <si>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</si>
  <si>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</si>
  <si>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</si>
  <si>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</si>
  <si>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</si>
  <si>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</si>
  <si>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</si>
  <si>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</si>
  <si>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</si>
  <si>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</si>
  <si>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</si>
  <si>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</si>
  <si>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</si>
  <si>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</si>
  <si>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</si>
  <si>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</si>
  <si>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</si>
  <si>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</si>
  <si>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</si>
  <si>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</si>
  <si>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</si>
  <si>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</si>
  <si>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</si>
  <si>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</si>
  <si>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</si>
  <si>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</si>
  <si>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</si>
  <si>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</si>
  <si>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</si>
  <si>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</si>
  <si>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</si>
  <si>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</si>
  <si>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</si>
  <si>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</si>
  <si>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</si>
  <si>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</si>
  <si>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</si>
  <si>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</si>
  <si>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</si>
  <si>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</si>
  <si>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</si>
  <si>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</si>
  <si>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</si>
  <si>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</si>
  <si>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</si>
  <si>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</si>
  <si>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</si>
  <si>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</si>
  <si>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</si>
  <si>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</si>
  <si>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</si>
  <si>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</si>
  <si>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</si>
  <si>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</si>
  <si>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</si>
  <si>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</si>
  <si>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</si>
  <si>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</si>
  <si>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</si>
  <si>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</si>
  <si>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</si>
  <si>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</si>
  <si>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</si>
  <si>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</si>
  <si>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</si>
  <si>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</si>
  <si>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</si>
  <si>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</si>
  <si>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</si>
  <si>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</si>
  <si>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</si>
  <si>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</si>
  <si>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</si>
  <si>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</si>
  <si>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</si>
  <si>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</si>
  <si>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</si>
  <si>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</si>
  <si>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</si>
  <si>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</si>
  <si>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</si>
  <si>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</si>
  <si>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</si>
  <si>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</si>
  <si>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</si>
  <si>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</si>
  <si>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</si>
  <si>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</si>
  <si>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</si>
  <si>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</si>
  <si>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</si>
  <si>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</si>
  <si>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</si>
  <si>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</si>
  <si>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</si>
  <si>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</si>
  <si>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</si>
  <si>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</si>
  <si>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</si>
  <si>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</si>
  <si>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</si>
  <si>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</si>
  <si>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</si>
  <si>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</si>
  <si>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</si>
  <si>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</si>
  <si>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</si>
  <si>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</si>
  <si>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</si>
  <si>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</si>
  <si>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</si>
  <si>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</si>
  <si>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</si>
  <si>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</si>
  <si>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</si>
  <si>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</si>
  <si>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</si>
  <si>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</si>
  <si>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</si>
  <si>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</si>
  <si>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</si>
  <si>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</si>
  <si>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</si>
  <si>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</si>
  <si>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</si>
  <si>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</si>
  <si>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</si>
  <si>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</si>
  <si>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</si>
  <si>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</si>
  <si>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</si>
  <si>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</si>
  <si>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</si>
  <si>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</si>
  <si>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</si>
  <si>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</si>
  <si>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</si>
  <si>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</si>
  <si>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</si>
  <si>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</si>
  <si>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</si>
  <si>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</si>
  <si>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</si>
  <si>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</si>
  <si>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</si>
  <si>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</si>
  <si>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</si>
  <si>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</si>
  <si>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</si>
  <si>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</si>
  <si>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</si>
  <si>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</si>
  <si>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</si>
  <si>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</si>
  <si>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</si>
  <si>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</si>
  <si>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</si>
  <si>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</si>
  <si>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</si>
  <si>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</si>
  <si>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</si>
  <si>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</si>
  <si>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</si>
  <si>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</si>
  <si>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</si>
  <si>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</si>
  <si>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</si>
  <si>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</si>
  <si>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</si>
  <si>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</si>
  <si>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</si>
  <si>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</si>
  <si>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</si>
  <si>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</si>
  <si>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</si>
  <si>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</si>
  <si>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</si>
  <si>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</si>
  <si>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</si>
  <si>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</si>
  <si>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</si>
  <si>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</si>
  <si>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</si>
  <si>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</si>
  <si>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</si>
  <si>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</si>
  <si>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</si>
  <si>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</si>
  <si>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</si>
  <si>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</si>
  <si>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</si>
  <si>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</si>
  <si>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</si>
  <si>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</si>
  <si>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</si>
  <si>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</si>
  <si>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</si>
  <si>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</si>
  <si>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</si>
  <si>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</si>
  <si>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</si>
  <si>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</si>
  <si>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</si>
  <si>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</si>
  <si>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</si>
  <si>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</si>
  <si>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</si>
  <si>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</si>
  <si>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</si>
  <si>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</si>
  <si>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</si>
  <si>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</si>
  <si>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</si>
  <si>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</si>
  <si>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</si>
  <si>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</si>
  <si>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</si>
  <si>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</si>
  <si>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</si>
  <si>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</si>
  <si>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</si>
  <si>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</si>
  <si>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</si>
  <si>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</si>
  <si>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</si>
  <si>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</si>
  <si>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</si>
  <si>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</si>
  <si>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</si>
  <si>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</si>
  <si>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</si>
  <si>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</si>
  <si>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</si>
  <si>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</si>
  <si>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</si>
  <si>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</si>
  <si>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</si>
  <si>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</si>
  <si>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</si>
  <si>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</si>
  <si>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</si>
  <si>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</si>
  <si>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</si>
  <si>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</si>
  <si>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</si>
  <si>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</si>
  <si>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</si>
  <si>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</si>
  <si>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</si>
  <si>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</si>
  <si>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</si>
  <si>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</si>
  <si>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</si>
  <si>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</si>
  <si>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</si>
  <si>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</si>
  <si>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</si>
  <si>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</si>
  <si>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</si>
  <si>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</si>
  <si>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</si>
  <si>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</si>
  <si>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</si>
  <si>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</si>
  <si>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</si>
  <si>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</si>
  <si>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</si>
  <si>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</si>
  <si>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</si>
  <si>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</si>
  <si>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</si>
  <si>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</si>
  <si>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</si>
  <si>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</si>
  <si>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</si>
  <si>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</si>
  <si>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</si>
  <si>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</si>
  <si>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</si>
  <si>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</si>
  <si>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</si>
  <si>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</si>
  <si>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</si>
  <si>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</si>
  <si>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</si>
  <si>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</si>
  <si>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</si>
  <si>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</si>
  <si>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</si>
  <si>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</si>
  <si>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</si>
  <si>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</si>
  <si>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</si>
  <si>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</si>
  <si>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</si>
  <si>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</si>
  <si>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</si>
  <si>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</si>
  <si>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</si>
  <si>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</si>
  <si>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</si>
  <si>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</si>
  <si>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</si>
  <si>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</si>
  <si>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</si>
  <si>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</si>
  <si>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</si>
  <si>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</si>
  <si>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</si>
  <si>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</si>
  <si>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</si>
  <si>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</si>
  <si>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</si>
  <si>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</si>
  <si>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</si>
  <si>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</si>
  <si>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</si>
  <si>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</si>
  <si>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</si>
  <si>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</si>
  <si>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</si>
  <si>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</si>
  <si>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</si>
  <si>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</si>
  <si>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</si>
  <si>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</si>
  <si>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</si>
  <si>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</si>
  <si>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</si>
  <si>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</si>
  <si>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</si>
  <si>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</si>
  <si>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</si>
  <si>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</si>
  <si>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</si>
  <si>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</si>
  <si>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</si>
  <si>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</si>
  <si>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</si>
  <si>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</si>
  <si>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</si>
  <si>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</si>
  <si>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</si>
  <si>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</si>
  <si>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</si>
  <si>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</si>
  <si>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</si>
  <si>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</si>
  <si>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</si>
  <si>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</si>
  <si>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</si>
  <si>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</si>
  <si>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</si>
  <si>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</si>
  <si>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</si>
  <si>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</si>
  <si>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</si>
  <si>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</si>
  <si>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</si>
  <si>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</si>
  <si>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</si>
  <si>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</si>
  <si>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</si>
  <si>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</si>
  <si>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</si>
  <si>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</si>
  <si>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</si>
  <si>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</si>
  <si>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</si>
  <si>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</si>
  <si>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</si>
  <si>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</si>
  <si>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</si>
  <si>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</si>
  <si>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</si>
  <si>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</si>
  <si>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</si>
  <si>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</si>
  <si>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</si>
  <si>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</si>
  <si>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</si>
  <si>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</si>
  <si>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</si>
  <si>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</si>
  <si>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</si>
  <si>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</si>
  <si>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</si>
  <si>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</si>
  <si>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</si>
  <si>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</si>
  <si>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</si>
  <si>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</si>
  <si>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</si>
  <si>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</si>
  <si>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</si>
  <si>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</si>
  <si>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</si>
  <si>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</si>
  <si>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</si>
  <si>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</si>
  <si>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</si>
  <si>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</si>
  <si>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</si>
  <si>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</si>
  <si>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</si>
  <si>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</si>
  <si>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</si>
  <si>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</si>
  <si>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</si>
  <si>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</si>
  <si>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</si>
  <si>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</si>
  <si>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</si>
  <si>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</si>
  <si>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</si>
  <si>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</si>
  <si>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</si>
  <si>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</si>
  <si>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</si>
  <si>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</si>
  <si>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</si>
  <si>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</si>
  <si>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</si>
  <si>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</si>
  <si>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</si>
  <si>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</si>
  <si>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</si>
  <si>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</si>
  <si>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</si>
  <si>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</si>
  <si>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</si>
  <si>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</si>
  <si>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</si>
  <si>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</si>
  <si>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</si>
  <si>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</si>
  <si>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</si>
  <si>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</si>
  <si>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</si>
  <si>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</si>
  <si>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</si>
  <si>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</si>
  <si>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</si>
  <si>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</si>
  <si>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</si>
  <si>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</si>
  <si>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</si>
  <si>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</si>
  <si>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</si>
  <si>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</si>
  <si>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</si>
  <si>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</si>
  <si>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</si>
  <si>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</si>
  <si>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</si>
  <si>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</si>
  <si>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</si>
  <si>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</si>
  <si>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</si>
  <si>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</si>
  <si>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</si>
  <si>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</si>
  <si>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</si>
  <si>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</si>
  <si>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</si>
  <si>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</si>
  <si>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</si>
  <si>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</si>
  <si>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</si>
  <si>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</si>
  <si>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</si>
  <si>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</si>
  <si>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</si>
  <si>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</si>
  <si>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</si>
  <si>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</si>
  <si>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</si>
  <si>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</si>
  <si>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</si>
  <si>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</si>
  <si>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</si>
  <si>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</si>
  <si>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</si>
  <si>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</si>
  <si>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</si>
  <si>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</si>
  <si>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</si>
  <si>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</si>
  <si>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</si>
  <si>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</si>
  <si>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</si>
  <si>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</si>
  <si>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</si>
  <si>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</si>
  <si>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</si>
  <si>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</si>
  <si>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</si>
  <si>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</si>
  <si>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</si>
  <si>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</si>
  <si>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</si>
  <si>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</si>
  <si>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</si>
  <si>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</si>
  <si>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</si>
  <si>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</si>
  <si>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</si>
  <si>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</si>
  <si>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</si>
  <si>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</si>
  <si>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</si>
  <si>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</si>
  <si>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</si>
  <si>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</si>
  <si>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</si>
  <si>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</si>
  <si>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</si>
  <si>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</si>
  <si>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</si>
  <si>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</si>
  <si>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</si>
  <si>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</si>
  <si>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</si>
  <si>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</si>
  <si>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</si>
  <si>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</si>
  <si>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</si>
  <si>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</si>
  <si>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</si>
  <si>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</si>
  <si>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</si>
  <si>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</si>
  <si>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</si>
  <si>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</si>
  <si>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</si>
  <si>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</si>
  <si>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</si>
  <si>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</si>
  <si>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</si>
  <si>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</si>
  <si>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</si>
  <si>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</si>
  <si>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</si>
  <si>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</si>
  <si>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</si>
  <si>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</si>
  <si>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</si>
  <si>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</si>
  <si>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</si>
  <si>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</si>
  <si>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</si>
  <si>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</si>
  <si>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</si>
  <si>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</si>
  <si>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</si>
  <si>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</si>
  <si>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</si>
  <si>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</si>
  <si>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</si>
  <si>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</si>
  <si>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</si>
  <si>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</si>
  <si>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</si>
  <si>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</si>
  <si>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</si>
  <si>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</si>
  <si>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</si>
  <si>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</si>
  <si>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</si>
  <si>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</si>
  <si>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</si>
  <si>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</si>
  <si>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</si>
  <si>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</si>
  <si>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</si>
  <si>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</si>
  <si>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</si>
  <si>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</si>
  <si>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</si>
  <si>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</si>
  <si>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</si>
  <si>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</si>
  <si>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</si>
  <si>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</si>
  <si>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</si>
  <si>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</si>
  <si>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</si>
  <si>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</si>
  <si>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</si>
  <si>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</si>
  <si>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</si>
  <si>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</si>
  <si>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</si>
  <si>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</si>
  <si>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</si>
  <si>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</si>
  <si>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</si>
  <si>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</si>
  <si>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</si>
  <si>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</si>
  <si>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</si>
  <si>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</si>
  <si>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</si>
  <si>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</si>
  <si>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</si>
  <si>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</si>
  <si>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</si>
  <si>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</si>
  <si>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</si>
  <si>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</si>
  <si>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</si>
  <si>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</si>
  <si>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</si>
  <si>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</si>
  <si>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</si>
  <si>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</si>
  <si>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</si>
  <si>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</si>
  <si>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</si>
  <si>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</si>
  <si>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</si>
  <si>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</si>
  <si>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</si>
  <si>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</si>
  <si>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</si>
  <si>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</si>
  <si>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</si>
  <si>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</si>
  <si>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</si>
  <si>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</si>
  <si>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</si>
  <si>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</si>
  <si>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</si>
  <si>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</si>
  <si>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</si>
  <si>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</si>
  <si>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</si>
  <si>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</si>
  <si>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</si>
  <si>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</si>
  <si>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</si>
  <si>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</si>
  <si>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</si>
  <si>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</si>
  <si>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</si>
  <si>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</si>
  <si>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</si>
  <si>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</si>
  <si>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</si>
  <si>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</si>
  <si>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</si>
  <si>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</si>
  <si>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</si>
  <si>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</si>
  <si>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</si>
  <si>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</si>
  <si>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</si>
  <si>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</si>
  <si>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</si>
  <si>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</si>
  <si>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</si>
  <si>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</si>
  <si>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</si>
  <si>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</si>
  <si>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</si>
  <si>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</si>
  <si>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</si>
  <si>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</si>
  <si>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</si>
  <si>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</si>
  <si>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</si>
  <si>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</si>
  <si>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</si>
  <si>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</si>
  <si>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</si>
  <si>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</si>
  <si>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</si>
  <si>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</si>
  <si>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</si>
  <si>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</si>
  <si>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</si>
  <si>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</si>
  <si>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</si>
  <si>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</si>
  <si>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</si>
  <si>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</si>
  <si>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</si>
  <si>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</si>
  <si>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</si>
  <si>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</si>
  <si>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</si>
  <si>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</si>
  <si>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</si>
  <si>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</si>
  <si>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</si>
  <si>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</si>
  <si>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</si>
  <si>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</si>
  <si>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</si>
  <si>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</si>
  <si>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</si>
  <si>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</si>
  <si>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</si>
  <si>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</si>
  <si>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</si>
  <si>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</si>
  <si>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</si>
  <si>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</si>
  <si>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</si>
  <si>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</si>
  <si>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</si>
  <si>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</si>
  <si>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</si>
  <si>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</si>
  <si>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</si>
  <si>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</si>
  <si>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</si>
  <si>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</si>
  <si>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</si>
  <si>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</si>
  <si>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</si>
  <si>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</si>
  <si>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</si>
  <si>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</si>
  <si>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</si>
  <si>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</si>
  <si>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</si>
  <si>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</si>
  <si>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</si>
  <si>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</si>
  <si>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</si>
  <si>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</si>
  <si>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</si>
  <si>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</si>
  <si>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</si>
  <si>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</si>
  <si>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</si>
  <si>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</si>
  <si>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</si>
  <si>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</si>
  <si>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</si>
  <si>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</si>
  <si>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</si>
  <si>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</si>
  <si>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</si>
  <si>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</si>
  <si>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</si>
  <si>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</si>
  <si>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</si>
  <si>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</si>
  <si>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</si>
  <si>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</si>
  <si>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</si>
  <si>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</si>
  <si>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</si>
  <si>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</si>
  <si>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</si>
  <si>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</si>
  <si>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</si>
  <si>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</si>
  <si>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</si>
  <si>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</si>
  <si>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</si>
  <si>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</si>
  <si>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</si>
  <si>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</si>
  <si>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</si>
  <si>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</si>
  <si>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</si>
  <si>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</si>
  <si>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</si>
  <si>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</si>
  <si>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</si>
  <si>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</si>
  <si>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</si>
  <si>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</si>
  <si>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</si>
  <si>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</si>
  <si>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</si>
  <si>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</si>
  <si>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</si>
  <si>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</si>
  <si>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</si>
  <si>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</si>
  <si>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</si>
  <si>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</si>
  <si>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</si>
  <si>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</si>
  <si>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</si>
  <si>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</si>
  <si>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</si>
  <si>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</si>
  <si>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</si>
  <si>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</si>
  <si>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</si>
  <si>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</si>
  <si>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</si>
  <si>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</si>
  <si>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</si>
  <si>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</si>
  <si>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</si>
  <si>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</si>
  <si>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</si>
  <si>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</si>
  <si>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</si>
  <si>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</si>
  <si>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</si>
  <si>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</si>
  <si>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</si>
  <si>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</si>
  <si>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</si>
  <si>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</si>
  <si>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</si>
  <si>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</si>
  <si>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</si>
  <si>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</si>
  <si>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</si>
  <si>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</si>
  <si>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</si>
  <si>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</si>
  <si>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</si>
  <si>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</si>
  <si>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</si>
  <si>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</si>
  <si>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</si>
  <si>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</si>
  <si>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</si>
  <si>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</si>
  <si>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</si>
  <si>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</si>
  <si>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</si>
  <si>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</si>
  <si>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</si>
  <si>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</si>
  <si>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</si>
  <si>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</si>
  <si>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</si>
  <si>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</si>
  <si>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</si>
  <si>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</si>
  <si>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</si>
  <si>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</si>
  <si>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</si>
  <si>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</si>
  <si>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</si>
  <si>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</si>
  <si>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</si>
  <si>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</si>
  <si>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</si>
  <si>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</si>
  <si>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</si>
  <si>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</si>
  <si>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</si>
  <si>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</si>
  <si>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</si>
  <si>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</si>
  <si>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</si>
  <si>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</si>
  <si>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</si>
  <si>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</si>
  <si>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</si>
  <si>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</si>
  <si>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</si>
  <si>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</si>
  <si>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</si>
  <si>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</si>
  <si>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</si>
  <si>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</si>
  <si>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</si>
  <si>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</si>
  <si>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</si>
  <si>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</si>
  <si>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</si>
  <si>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</si>
  <si>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</si>
  <si>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</si>
  <si>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</si>
  <si>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</si>
  <si>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</si>
  <si>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</si>
  <si>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</si>
  <si>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</si>
  <si>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</si>
  <si>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</si>
  <si>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</si>
  <si>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</si>
  <si>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</si>
  <si>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</si>
  <si>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</si>
  <si>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</si>
  <si>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</si>
  <si>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</si>
  <si>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</si>
  <si>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</si>
  <si>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</si>
  <si>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</si>
  <si>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</si>
  <si>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</si>
  <si>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</si>
  <si>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</si>
  <si>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</si>
  <si>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</si>
  <si>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</si>
  <si>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</si>
  <si>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</si>
  <si>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</si>
  <si>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</si>
  <si>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</si>
  <si>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</si>
  <si>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</si>
  <si>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</si>
  <si>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</si>
  <si>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</si>
  <si>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</si>
  <si>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</si>
  <si>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</si>
  <si>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</si>
  <si>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</si>
  <si>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</si>
  <si>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</si>
  <si>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</si>
  <si>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</si>
  <si>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</si>
  <si>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</si>
  <si>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</si>
  <si>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</si>
  <si>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</si>
  <si>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</si>
  <si>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</si>
  <si>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</si>
  <si>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</si>
  <si>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</si>
  <si>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</si>
  <si>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</si>
  <si>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</si>
  <si>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</si>
  <si>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</si>
  <si>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</si>
  <si>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</si>
  <si>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</si>
  <si>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</si>
  <si>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</si>
  <si>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</si>
  <si>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</si>
  <si>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</si>
  <si>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</si>
  <si>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</si>
  <si>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</si>
  <si>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</si>
  <si>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</si>
  <si>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</si>
  <si>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</si>
  <si>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</si>
  <si>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</si>
  <si>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</si>
  <si>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</si>
  <si>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</si>
  <si>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</si>
  <si>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</si>
  <si>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</si>
  <si>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</si>
  <si>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</si>
  <si>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</si>
  <si>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</si>
  <si>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</si>
  <si>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</si>
  <si>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</si>
  <si>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</si>
  <si>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</si>
  <si>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</si>
  <si>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</si>
  <si>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</si>
  <si>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</si>
  <si>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</si>
  <si>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</si>
  <si>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</si>
  <si>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</si>
  <si>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</si>
  <si>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</si>
  <si>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</si>
  <si>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</si>
  <si>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</si>
  <si>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</si>
  <si>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</si>
  <si>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</si>
  <si>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</si>
  <si>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</si>
  <si>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</si>
  <si>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</si>
  <si>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</si>
  <si>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</si>
  <si>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</si>
  <si>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</si>
  <si>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</si>
  <si>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</si>
  <si>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</si>
  <si>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</si>
  <si>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</si>
  <si>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</si>
  <si>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</si>
  <si>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</si>
  <si>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</si>
  <si>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</si>
  <si>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</si>
  <si>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</si>
  <si>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</si>
  <si>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</si>
  <si>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</si>
  <si>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</si>
  <si>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</si>
  <si>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</si>
  <si>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</si>
  <si>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</si>
  <si>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</si>
  <si>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</si>
  <si>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</si>
  <si>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</si>
  <si>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</si>
  <si>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</si>
  <si>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</si>
  <si>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</si>
  <si>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</si>
  <si>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</si>
  <si>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</si>
  <si>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</si>
  <si>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</si>
  <si>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</si>
  <si>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</si>
  <si>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</si>
  <si>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</si>
  <si>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</si>
  <si>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</si>
  <si>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</si>
  <si>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</si>
  <si>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</si>
  <si>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</si>
  <si>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</si>
  <si>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</si>
  <si>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</si>
  <si>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</si>
  <si>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</si>
  <si>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</si>
  <si>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</si>
  <si>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</si>
  <si>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</si>
  <si>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</si>
  <si>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</si>
  <si>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</si>
  <si>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</si>
  <si>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</si>
  <si>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</si>
  <si>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</si>
  <si>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</si>
  <si>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</si>
  <si>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</si>
  <si>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</si>
  <si>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</si>
  <si>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</si>
  <si>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</si>
  <si>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</si>
  <si>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</si>
  <si>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</si>
  <si>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</si>
  <si>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</si>
  <si>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</si>
  <si>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</si>
  <si>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</si>
  <si>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</si>
  <si>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</si>
  <si>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</si>
  <si>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</si>
  <si>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</si>
  <si>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</si>
  <si>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</si>
  <si>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</si>
  <si>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</si>
  <si>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</si>
  <si>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</si>
  <si>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</si>
  <si>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</si>
  <si>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</si>
  <si>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</si>
  <si>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</si>
  <si>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</si>
  <si>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</si>
  <si>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</si>
  <si>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</si>
  <si>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</si>
  <si>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</si>
  <si>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</si>
  <si>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</si>
  <si>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</si>
  <si>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</si>
  <si>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</si>
  <si>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</si>
  <si>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</si>
  <si>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</si>
  <si>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</si>
  <si>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</si>
  <si>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</si>
  <si>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</si>
  <si>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</si>
  <si>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</si>
  <si>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</si>
  <si>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</si>
  <si>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</si>
  <si>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</si>
  <si>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</si>
  <si>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</si>
  <si>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</si>
  <si>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</si>
  <si>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</si>
  <si>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</si>
  <si>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</si>
  <si>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</si>
  <si>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</si>
  <si>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</si>
  <si>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</si>
  <si>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</si>
  <si>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</si>
  <si>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</si>
  <si>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</si>
  <si>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</si>
  <si>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</si>
  <si>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</si>
  <si>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</si>
  <si>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</si>
  <si>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</si>
  <si>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</si>
  <si>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</si>
  <si>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</si>
  <si>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</si>
  <si>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</si>
  <si>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</si>
  <si>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</si>
  <si>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</si>
  <si>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</si>
  <si>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</si>
  <si>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</si>
  <si>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</si>
  <si>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</si>
  <si>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</si>
  <si>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</si>
  <si>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</si>
  <si>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</si>
  <si>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</si>
  <si>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</si>
  <si>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</si>
  <si>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</si>
  <si>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</si>
  <si>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</si>
  <si>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</si>
  <si>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</si>
  <si>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</si>
  <si>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</si>
  <si>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</si>
  <si>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</si>
  <si>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</si>
  <si>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</si>
  <si>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</si>
  <si>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</si>
  <si>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</si>
  <si>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</si>
  <si>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</si>
  <si>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</si>
  <si>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</si>
  <si>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</si>
  <si>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</si>
  <si>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</si>
  <si>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</si>
  <si>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</si>
  <si>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</si>
  <si>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</si>
  <si>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</si>
  <si>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</si>
  <si>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</si>
  <si>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</si>
  <si>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</si>
  <si>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</si>
  <si>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</si>
  <si>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</si>
  <si>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</si>
  <si>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</si>
  <si>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</si>
  <si>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</si>
  <si>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</si>
  <si>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</si>
  <si>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</si>
  <si>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</si>
  <si>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</si>
  <si>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</si>
  <si>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</si>
  <si>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</si>
  <si>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</si>
  <si>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</si>
  <si>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</si>
  <si>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</si>
  <si>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</si>
  <si>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</si>
  <si>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</si>
  <si>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</si>
  <si>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</si>
  <si>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</si>
  <si>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</si>
  <si>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</si>
  <si>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</si>
  <si>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</si>
  <si>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</si>
  <si>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</si>
  <si>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</si>
  <si>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</si>
  <si>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</si>
  <si>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</si>
  <si>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</si>
  <si>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</si>
  <si>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</si>
  <si>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</si>
  <si>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</si>
  <si>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</si>
  <si>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</si>
  <si>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</si>
  <si>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</si>
  <si>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</si>
  <si>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</si>
  <si>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</si>
  <si>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</si>
  <si>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</si>
  <si>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</si>
  <si>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</si>
  <si>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</si>
  <si>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</si>
  <si>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</si>
  <si>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</si>
  <si>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</si>
  <si>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</si>
  <si>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</si>
  <si>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</si>
  <si>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</si>
  <si>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</si>
  <si>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</si>
  <si>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</si>
  <si>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</si>
  <si>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</si>
  <si>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</si>
  <si>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</si>
  <si>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</si>
  <si>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</si>
  <si>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</si>
  <si>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</si>
  <si>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</si>
  <si>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</si>
  <si>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</si>
  <si>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</si>
  <si>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</si>
  <si>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</si>
  <si>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</si>
  <si>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</si>
  <si>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</si>
  <si>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</si>
  <si>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</si>
  <si>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</si>
  <si>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</si>
  <si>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</si>
  <si>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</si>
  <si>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</si>
  <si>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</si>
  <si>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</si>
  <si>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</si>
  <si>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</si>
  <si>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</si>
  <si>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</si>
  <si>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</si>
  <si>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</si>
  <si>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</si>
  <si>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</si>
  <si>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</si>
  <si>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</si>
  <si>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</si>
  <si>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</si>
  <si>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</si>
  <si>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</si>
  <si>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</si>
  <si>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</si>
  <si>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</si>
  <si>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</si>
  <si>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</si>
  <si>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</si>
  <si>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</si>
  <si>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</si>
  <si>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</si>
  <si>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</si>
  <si>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</si>
  <si>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</si>
  <si>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</si>
  <si>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</si>
  <si>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</si>
  <si>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</si>
  <si>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</si>
  <si>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</si>
  <si>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</si>
  <si>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</si>
  <si>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</si>
  <si>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</si>
  <si>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</si>
  <si>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</si>
  <si>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</si>
  <si>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</si>
  <si>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</si>
  <si>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</si>
  <si>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</si>
  <si>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</si>
  <si>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</si>
  <si>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</si>
  <si>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</si>
  <si>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</si>
  <si>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</si>
  <si>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</si>
  <si>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</si>
  <si>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</si>
  <si>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</si>
  <si>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</si>
  <si>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</si>
  <si>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</si>
  <si>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</si>
  <si>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</si>
  <si>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</si>
  <si>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</si>
  <si>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</si>
  <si>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</si>
  <si>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</si>
  <si>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</si>
  <si>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</si>
  <si>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</si>
  <si>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</si>
  <si>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</si>
  <si>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</si>
  <si>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</si>
  <si>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</si>
  <si>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</si>
  <si>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</si>
  <si>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</si>
  <si>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</si>
  <si>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</si>
  <si>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</si>
  <si>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</si>
  <si>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</si>
  <si>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</si>
  <si>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</si>
  <si>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</si>
  <si>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</si>
  <si>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</si>
  <si>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</si>
  <si>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</si>
  <si>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</si>
  <si>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</si>
  <si>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</si>
  <si>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</si>
  <si>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</si>
  <si>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</si>
  <si>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</si>
  <si>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</si>
  <si>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</si>
  <si>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</si>
  <si>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</si>
  <si>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</si>
  <si>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</si>
  <si>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</si>
  <si>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</si>
  <si>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</si>
  <si>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</si>
  <si>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</si>
  <si>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</si>
  <si>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</si>
  <si>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</si>
  <si>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</si>
  <si>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</si>
  <si>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</si>
  <si>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</si>
  <si>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</si>
  <si>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</si>
  <si>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</si>
  <si>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</si>
  <si>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</si>
  <si>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</si>
  <si>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</si>
  <si>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</si>
  <si>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</si>
  <si>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</si>
  <si>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</si>
  <si>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</si>
  <si>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</si>
  <si>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</si>
  <si>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</si>
  <si>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</si>
  <si>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</si>
  <si>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</si>
  <si>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</si>
  <si>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</si>
  <si>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</si>
  <si>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</si>
  <si>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</si>
  <si>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</si>
  <si>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</si>
  <si>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</si>
  <si>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</si>
  <si>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</si>
  <si>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</si>
  <si>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</si>
  <si>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</si>
  <si>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</si>
  <si>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</si>
  <si>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</si>
  <si>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</si>
  <si>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</si>
  <si>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</si>
  <si>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</si>
  <si>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</si>
  <si>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</si>
  <si>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</si>
  <si>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</si>
  <si>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</si>
  <si>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</si>
  <si>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</si>
  <si>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</si>
  <si>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</si>
  <si>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</si>
  <si>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</si>
  <si>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</si>
  <si>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</si>
  <si>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</si>
  <si>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</si>
  <si>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</si>
  <si>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</si>
  <si>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</si>
  <si>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</si>
  <si>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</si>
  <si>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</si>
  <si>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</si>
  <si>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</si>
  <si>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</si>
  <si>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</si>
  <si>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</si>
  <si>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</si>
  <si>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</si>
  <si>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</si>
  <si>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</si>
  <si>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</si>
  <si>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</si>
  <si>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</si>
  <si>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</si>
  <si>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</si>
  <si>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</si>
  <si>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</si>
  <si>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</si>
  <si>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</si>
  <si>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</si>
  <si>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</si>
  <si>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</si>
  <si>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</si>
  <si>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</si>
  <si>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</si>
  <si>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</si>
  <si>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</si>
  <si>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</si>
  <si>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</si>
  <si>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</si>
  <si>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</si>
  <si>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</si>
  <si>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</si>
  <si>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</si>
  <si>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</si>
  <si>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</si>
  <si>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</si>
  <si>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</si>
  <si>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</si>
  <si>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</si>
  <si>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</si>
  <si>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</si>
  <si>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</si>
  <si>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</si>
  <si>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</si>
  <si>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</si>
  <si>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</si>
  <si>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</si>
  <si>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</si>
  <si>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</si>
  <si>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</si>
  <si>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</si>
  <si>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</si>
  <si>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</si>
  <si>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</si>
  <si>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</si>
  <si>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</si>
  <si>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</si>
  <si>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</si>
  <si>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</si>
  <si>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</si>
  <si>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</si>
  <si>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</si>
  <si>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</si>
  <si>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</si>
  <si>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</si>
  <si>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</si>
  <si>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</si>
  <si>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</si>
  <si>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</si>
  <si>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</si>
  <si>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</si>
  <si>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</si>
  <si>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</si>
  <si>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</si>
  <si>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</si>
  <si>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</si>
  <si>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</si>
  <si>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</si>
  <si>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</si>
  <si>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</si>
  <si>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</si>
  <si>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</si>
  <si>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</si>
  <si>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</si>
  <si>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</si>
  <si>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</si>
  <si>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</si>
  <si>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</si>
  <si>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</si>
  <si>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</si>
  <si>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</si>
  <si>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</si>
  <si>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</si>
  <si>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</si>
  <si>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</si>
  <si>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</si>
  <si>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</si>
  <si>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</si>
  <si>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</si>
  <si>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</si>
  <si>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</si>
  <si>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</si>
  <si>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</si>
  <si>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</si>
  <si>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</si>
  <si>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</si>
  <si>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</si>
  <si>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</si>
  <si>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</si>
  <si>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</si>
  <si>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</si>
  <si>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</si>
  <si>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</si>
  <si>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</si>
  <si>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</si>
  <si>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</si>
  <si>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</si>
  <si>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</si>
  <si>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</si>
  <si>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</si>
  <si>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</si>
  <si>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</si>
  <si>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</si>
  <si>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</si>
  <si>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</si>
  <si>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</si>
  <si>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</si>
  <si>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</si>
  <si>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</si>
  <si>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</si>
  <si>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</si>
  <si>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</si>
  <si>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</si>
  <si>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</si>
  <si>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</si>
  <si>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</si>
  <si>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</si>
  <si>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</si>
  <si>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</si>
  <si>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</si>
  <si>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</si>
  <si>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</si>
  <si>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</si>
  <si>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</si>
  <si>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</si>
  <si>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</si>
  <si>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</si>
  <si>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</si>
  <si>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</si>
  <si>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</si>
  <si>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</si>
  <si>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</si>
  <si>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</si>
  <si>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</si>
  <si>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</si>
  <si>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</si>
  <si>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</si>
  <si>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</si>
  <si>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</si>
  <si>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</si>
  <si>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</si>
  <si>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</si>
  <si>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</si>
  <si>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</si>
  <si>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</si>
  <si>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</si>
  <si>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</si>
  <si>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</si>
  <si>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</si>
  <si>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</si>
  <si>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</si>
  <si>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</si>
  <si>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</si>
  <si>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</si>
  <si>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</si>
  <si>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</si>
  <si>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</si>
  <si>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</si>
  <si>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</si>
  <si>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</si>
  <si>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</si>
  <si>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</si>
  <si>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</si>
  <si>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</si>
  <si>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</si>
  <si>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</si>
  <si>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</si>
  <si>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</si>
  <si>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</si>
  <si>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</si>
  <si>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</si>
  <si>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</si>
  <si>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</si>
  <si>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</si>
  <si>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</si>
  <si>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</si>
  <si>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</si>
  <si>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</si>
  <si>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</si>
  <si>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</si>
  <si>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</si>
  <si>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</si>
  <si>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</si>
  <si>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</si>
  <si>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</si>
  <si>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</si>
  <si>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</si>
  <si>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</si>
  <si>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</si>
  <si>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</si>
  <si>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</si>
  <si>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</si>
  <si>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</si>
  <si>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</si>
  <si>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</si>
  <si>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</si>
  <si>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</si>
  <si>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</si>
  <si>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</si>
  <si>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</si>
  <si>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</si>
  <si>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</si>
  <si>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</si>
  <si>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</si>
  <si>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</si>
  <si>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</si>
  <si>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</si>
  <si>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</si>
  <si>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</si>
  <si>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</si>
  <si>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</si>
  <si>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</si>
  <si>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</si>
  <si>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</si>
  <si>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</si>
  <si>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</si>
  <si>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</si>
  <si>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</si>
  <si>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</si>
  <si>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</si>
  <si>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</si>
  <si>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</si>
  <si>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</si>
  <si>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</si>
  <si>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</si>
  <si>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</si>
  <si>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</si>
  <si>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</si>
  <si>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</si>
  <si>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</si>
  <si>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</si>
  <si>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</si>
  <si>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</si>
  <si>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</si>
  <si>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</si>
  <si>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</si>
  <si>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</si>
  <si>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</si>
  <si>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</si>
  <si>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</si>
  <si>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</si>
  <si>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</si>
  <si>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</si>
  <si>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</si>
  <si>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</si>
  <si>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</si>
  <si>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</si>
  <si>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</si>
  <si>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</si>
  <si>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</si>
  <si>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</si>
  <si>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</si>
  <si>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</si>
  <si>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</si>
  <si>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</si>
  <si>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</si>
  <si>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</si>
  <si>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</si>
  <si>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</si>
  <si>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</si>
  <si>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</si>
  <si>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</si>
  <si>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</si>
  <si>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</si>
  <si>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</si>
  <si>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</si>
  <si>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</si>
  <si>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</si>
  <si>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</si>
  <si>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</si>
  <si>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</si>
  <si>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</si>
  <si>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</si>
  <si>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</si>
  <si>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</si>
  <si>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</si>
  <si>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</si>
  <si>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</si>
  <si>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</si>
  <si>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</si>
  <si>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</si>
  <si>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</si>
  <si>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</si>
  <si>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</si>
  <si>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</si>
  <si>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</si>
  <si>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</si>
  <si>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</si>
  <si>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</si>
  <si>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</si>
  <si>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</si>
  <si>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</si>
  <si>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</si>
  <si>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</si>
  <si>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</si>
  <si>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</si>
  <si>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</si>
  <si>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</si>
  <si>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</si>
  <si>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</si>
  <si>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</si>
  <si>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</si>
  <si>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</si>
  <si>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</si>
  <si>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</si>
  <si>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</si>
  <si>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</si>
  <si>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</si>
  <si>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</si>
  <si>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</si>
  <si>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</si>
  <si>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</si>
  <si>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</si>
  <si>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</si>
  <si>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</si>
  <si>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</si>
  <si>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</si>
  <si>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</si>
  <si>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</si>
  <si>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</si>
  <si>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</si>
  <si>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</si>
  <si>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</si>
  <si>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</si>
  <si>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</si>
  <si>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</si>
  <si>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</si>
  <si>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</si>
  <si>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</si>
  <si>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</si>
  <si>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</si>
  <si>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</si>
  <si>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</si>
  <si>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</si>
  <si>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</si>
  <si>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</si>
  <si>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</si>
  <si>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</si>
  <si>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</si>
  <si>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</si>
  <si>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</si>
  <si>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</si>
  <si>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</si>
  <si>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</si>
  <si>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</si>
  <si>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</si>
  <si>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</si>
  <si>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</si>
  <si>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</si>
  <si>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</si>
  <si>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</si>
  <si>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</si>
  <si>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</si>
  <si>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</si>
  <si>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</si>
  <si>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</si>
  <si>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</si>
  <si>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</si>
  <si>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</si>
  <si>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</si>
  <si>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</si>
  <si>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</si>
  <si>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</si>
  <si>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</si>
  <si>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</si>
  <si>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</si>
  <si>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</si>
  <si>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</si>
  <si>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</si>
  <si>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</si>
  <si>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</si>
  <si>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</si>
  <si>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</si>
  <si>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</si>
  <si>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</si>
  <si>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</si>
  <si>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</si>
  <si>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</si>
  <si>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</si>
  <si>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</si>
  <si>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</si>
  <si>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</si>
  <si>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</si>
  <si>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</si>
  <si>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</si>
  <si>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</si>
  <si>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</si>
  <si>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</si>
  <si>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</si>
  <si>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</si>
  <si>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</si>
  <si>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</si>
  <si>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</si>
  <si>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</si>
  <si>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</si>
  <si>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</si>
  <si>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</si>
  <si>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</si>
  <si>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</si>
  <si>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</si>
  <si>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</si>
  <si>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</si>
  <si>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</si>
  <si>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</si>
  <si>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</si>
  <si>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</si>
  <si>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</si>
  <si>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</si>
  <si>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</si>
  <si>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</si>
  <si>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</si>
  <si>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</si>
  <si>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</si>
  <si>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</si>
  <si>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</si>
  <si>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</si>
  <si>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</si>
  <si>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</si>
  <si>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</si>
  <si>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</si>
  <si>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</si>
  <si>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</si>
  <si>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</si>
  <si>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</si>
  <si>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</si>
  <si>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</si>
  <si>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</si>
  <si>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</si>
  <si>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</si>
  <si>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</si>
  <si>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</si>
  <si>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</si>
  <si>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</si>
  <si>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</si>
  <si>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</si>
  <si>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</si>
  <si>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</si>
  <si>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</si>
  <si>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</si>
  <si>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</si>
  <si>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</si>
  <si>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</si>
  <si>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</si>
  <si>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</si>
  <si>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</si>
  <si>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</si>
  <si>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</si>
  <si>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</si>
  <si>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</si>
  <si>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</si>
  <si>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</si>
  <si>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</si>
  <si>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</si>
  <si>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</si>
  <si>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</si>
  <si>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</si>
  <si>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</si>
  <si>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</si>
  <si>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</si>
  <si>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</si>
  <si>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</si>
  <si>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</si>
  <si>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</si>
  <si>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</si>
  <si>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</si>
  <si>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</si>
  <si>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</si>
  <si>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</si>
  <si>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</si>
  <si>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</si>
  <si>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</si>
  <si>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</si>
  <si>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</si>
  <si>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</si>
  <si>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</si>
  <si>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</si>
  <si>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</si>
  <si>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</si>
  <si>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</si>
  <si>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</si>
  <si>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</si>
  <si>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</si>
  <si>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</si>
  <si>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</si>
  <si>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</si>
  <si>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</si>
  <si>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</si>
  <si>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</si>
  <si>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</si>
  <si>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</si>
  <si>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</si>
  <si>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</si>
  <si>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</si>
  <si>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</si>
  <si>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</si>
  <si>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</si>
  <si>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</si>
  <si>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</si>
  <si>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</si>
  <si>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</si>
  <si>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</si>
  <si>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</si>
  <si>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</si>
  <si>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</si>
  <si>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</si>
  <si>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</si>
  <si>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</si>
  <si>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</si>
  <si>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</si>
  <si>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</si>
  <si>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</si>
  <si>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</si>
  <si>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</si>
  <si>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</si>
  <si>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</si>
  <si>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</si>
  <si>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</si>
  <si>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</si>
  <si>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</si>
  <si>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</si>
  <si>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</si>
  <si>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</si>
  <si>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</si>
  <si>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</si>
  <si>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</si>
  <si>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</si>
  <si>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</si>
  <si>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</si>
  <si>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</si>
  <si>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</si>
  <si>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</si>
  <si>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</si>
  <si>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</si>
  <si>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</si>
  <si>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</si>
  <si>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</si>
  <si>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</si>
  <si>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</si>
  <si>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</si>
  <si>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</si>
  <si>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</si>
  <si>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</si>
  <si>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</si>
  <si>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</si>
  <si>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</si>
  <si>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</si>
  <si>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</si>
  <si>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</si>
  <si>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</si>
  <si>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</si>
  <si>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</si>
  <si>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</si>
  <si>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</si>
  <si>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</si>
  <si>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</si>
  <si>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</si>
  <si>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</si>
  <si>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</si>
  <si>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</si>
  <si>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</si>
  <si>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</si>
  <si>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</si>
  <si>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</si>
  <si>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</si>
  <si>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</si>
  <si>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</si>
  <si>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</si>
  <si>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</si>
  <si>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</si>
  <si>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</si>
  <si>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</si>
  <si>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</si>
  <si>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</si>
  <si>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</si>
  <si>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</si>
  <si>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</si>
  <si>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</si>
  <si>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</si>
  <si>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</si>
  <si>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</si>
  <si>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</si>
  <si>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</si>
  <si>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</si>
  <si>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</si>
  <si>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</si>
  <si>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</si>
  <si>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</si>
  <si>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</si>
  <si>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</si>
  <si>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</si>
  <si>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</si>
  <si>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</si>
  <si>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</si>
  <si>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</si>
  <si>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</si>
  <si>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</si>
  <si>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</si>
  <si>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</si>
  <si>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</si>
  <si>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</si>
  <si>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</si>
  <si>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</si>
  <si>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</si>
  <si>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</si>
  <si>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</si>
  <si>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</si>
  <si>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</si>
  <si>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</si>
  <si>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</si>
  <si>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</si>
  <si>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</si>
  <si>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</si>
  <si>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</si>
  <si>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</si>
  <si>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</si>
  <si>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</si>
  <si>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</si>
  <si>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</si>
  <si>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</si>
  <si>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</si>
  <si>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</si>
  <si>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</si>
  <si>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</si>
  <si>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</si>
  <si>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</si>
  <si>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</si>
  <si>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</si>
  <si>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</si>
  <si>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</si>
  <si>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</si>
  <si>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</si>
  <si>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</si>
  <si>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</si>
  <si>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</si>
  <si>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</si>
  <si>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</si>
  <si>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</si>
  <si>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</si>
  <si>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</si>
  <si>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</si>
  <si>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</si>
  <si>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</si>
  <si>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</si>
  <si>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</si>
  <si>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</si>
  <si>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</si>
  <si>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</si>
  <si>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</si>
  <si>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</si>
  <si>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</si>
  <si>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</si>
  <si>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</si>
  <si>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</si>
  <si>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</si>
  <si>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</si>
  <si>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</si>
  <si>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</si>
  <si>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</si>
  <si>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</si>
  <si>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</si>
  <si>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</si>
  <si>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</si>
  <si>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</si>
  <si>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</si>
  <si>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</si>
  <si>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</si>
  <si>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</si>
  <si>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</si>
  <si>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</si>
  <si>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</si>
  <si>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</si>
  <si>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</si>
  <si>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</si>
  <si>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</si>
  <si>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</si>
  <si>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</si>
  <si>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</si>
  <si>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</si>
  <si>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</si>
  <si>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</si>
  <si>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</si>
  <si>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</si>
  <si>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</si>
  <si>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</si>
  <si>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</si>
  <si>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</si>
  <si>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</si>
  <si>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</si>
  <si>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</si>
  <si>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</si>
  <si>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</si>
  <si>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</si>
  <si>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</si>
  <si>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</si>
  <si>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</si>
  <si>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</si>
  <si>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</si>
  <si>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</si>
  <si>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</si>
  <si>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</si>
  <si>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</si>
  <si>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</si>
  <si>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</si>
  <si>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</si>
  <si>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</si>
  <si>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</si>
  <si>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</si>
  <si>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</si>
  <si>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</si>
  <si>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</si>
  <si>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</si>
  <si>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</si>
  <si>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</si>
  <si>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</si>
  <si>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</si>
  <si>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</si>
  <si>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</si>
  <si>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</si>
  <si>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</si>
  <si>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</si>
  <si>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</si>
  <si>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</si>
  <si>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</si>
  <si>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</si>
  <si>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</si>
  <si>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</si>
  <si>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</si>
  <si>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</si>
  <si>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</si>
  <si>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</si>
  <si>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</si>
  <si>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</si>
  <si>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</si>
  <si>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</si>
  <si>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</si>
  <si>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</si>
  <si>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</si>
  <si>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</si>
  <si>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</si>
  <si>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</si>
  <si>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</si>
  <si>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</si>
  <si>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</si>
  <si>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</si>
  <si>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</si>
  <si>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</si>
  <si>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</si>
  <si>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</si>
  <si>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</si>
  <si>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</si>
  <si>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</si>
  <si>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</si>
  <si>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</si>
  <si>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</si>
  <si>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</si>
  <si>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</si>
  <si>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</si>
  <si>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</si>
  <si>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</si>
  <si>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</si>
  <si>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</si>
  <si>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</si>
  <si>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</si>
  <si>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</si>
  <si>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</si>
  <si>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</si>
  <si>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</si>
  <si>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</si>
  <si>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</si>
  <si>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</si>
  <si>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</si>
  <si>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</si>
  <si>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</si>
  <si>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</si>
  <si>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</si>
  <si>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</si>
  <si>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</si>
  <si>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</si>
  <si>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</si>
  <si>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</si>
  <si>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</si>
  <si>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</si>
  <si>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</si>
  <si>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</si>
  <si>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</si>
  <si>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</si>
  <si>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</si>
  <si>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</si>
  <si>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</si>
  <si>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</si>
  <si>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</si>
  <si>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</si>
  <si>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</si>
  <si>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</si>
  <si>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</si>
  <si>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</si>
  <si>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</si>
  <si>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</si>
  <si>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</si>
  <si>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</si>
  <si>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</si>
  <si>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</si>
  <si>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</si>
  <si>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</si>
  <si>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</si>
  <si>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</si>
  <si>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</si>
  <si>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</si>
  <si>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</si>
  <si>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</si>
  <si>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</si>
  <si>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</si>
  <si>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</si>
  <si>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</si>
  <si>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</si>
  <si>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</si>
  <si>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</si>
  <si>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</si>
  <si>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</si>
  <si>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</si>
  <si>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</si>
  <si>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</si>
  <si>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</si>
  <si>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</si>
  <si>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</si>
  <si>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</si>
  <si>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</si>
  <si>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</si>
  <si>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</si>
  <si>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</si>
  <si>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</si>
  <si>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</si>
  <si>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</si>
  <si>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</si>
  <si>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</si>
  <si>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</si>
  <si>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</si>
  <si>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</si>
  <si>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</si>
  <si>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</si>
  <si>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</si>
  <si>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</si>
  <si>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</si>
  <si>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</si>
  <si>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</si>
  <si>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</si>
  <si>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</si>
  <si>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</si>
  <si>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</si>
  <si>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</si>
  <si>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</si>
  <si>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</si>
  <si>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</si>
  <si>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</si>
  <si>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</si>
  <si>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</si>
  <si>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</si>
  <si>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</si>
  <si>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</si>
  <si>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</si>
  <si>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</si>
  <si>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</si>
  <si>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</si>
  <si>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</si>
  <si>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</si>
  <si>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</si>
  <si>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</si>
  <si>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</si>
  <si>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</si>
  <si>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</si>
  <si>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</si>
  <si>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</si>
  <si>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</si>
  <si>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</si>
  <si>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</si>
  <si>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</si>
  <si>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</si>
  <si>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</si>
  <si>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</si>
  <si>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</si>
  <si>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</si>
  <si>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</si>
  <si>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</si>
  <si>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</si>
  <si>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</si>
  <si>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</si>
  <si>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</si>
  <si>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</si>
  <si>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</si>
  <si>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</si>
  <si>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</si>
  <si>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</si>
  <si>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</si>
  <si>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</si>
  <si>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</si>
  <si>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</si>
  <si>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</si>
  <si>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</si>
  <si>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</si>
  <si>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</si>
  <si>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</si>
  <si>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</si>
  <si>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</si>
  <si>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</si>
  <si>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</si>
  <si>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</si>
  <si>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</si>
  <si>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</si>
  <si>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</si>
  <si>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</si>
  <si>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</si>
  <si>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</si>
  <si>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</si>
  <si>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</si>
  <si>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</si>
  <si>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</si>
  <si>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</si>
  <si>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</si>
  <si>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</si>
  <si>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</si>
  <si>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</si>
  <si>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</si>
  <si>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</si>
  <si>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</si>
  <si>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</si>
  <si>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</si>
  <si>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</si>
  <si>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</si>
  <si>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</si>
  <si>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</si>
  <si>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</si>
  <si>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</si>
  <si>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</si>
  <si>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</si>
  <si>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</si>
  <si>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</si>
  <si>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</si>
  <si>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</si>
  <si>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</si>
  <si>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</si>
  <si>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</si>
  <si>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</si>
  <si>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</si>
  <si>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</si>
  <si>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</si>
  <si>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</si>
  <si>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</si>
  <si>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</si>
  <si>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</si>
  <si>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</si>
  <si>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</si>
  <si>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</si>
  <si>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</si>
  <si>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</si>
  <si>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</si>
  <si>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</si>
  <si>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</si>
  <si>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</si>
  <si>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</si>
  <si>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</si>
  <si>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</si>
  <si>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</si>
  <si>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</si>
  <si>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</si>
  <si>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</si>
  <si>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</si>
  <si>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</si>
  <si>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</si>
  <si>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</si>
  <si>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</si>
  <si>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</si>
  <si>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</si>
  <si>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</si>
  <si>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</si>
  <si>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</si>
  <si>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</si>
  <si>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</si>
  <si>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</si>
  <si>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</si>
  <si>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</si>
  <si>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</si>
  <si>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</si>
  <si>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</si>
  <si>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</si>
  <si>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</si>
  <si>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</si>
  <si>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</si>
  <si>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</si>
  <si>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</si>
  <si>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</si>
  <si>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</si>
  <si>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</si>
  <si>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</si>
  <si>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</si>
  <si>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</si>
  <si>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</si>
  <si>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</si>
  <si>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</si>
  <si>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</si>
  <si>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</si>
  <si>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</si>
  <si>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</si>
  <si>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</si>
  <si>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</si>
  <si>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</si>
  <si>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</si>
  <si>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</si>
  <si>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</si>
  <si>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</si>
  <si>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</si>
  <si>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</si>
  <si>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</si>
  <si>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</si>
  <si>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</si>
  <si>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</si>
  <si>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</si>
  <si>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</si>
  <si>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</si>
  <si>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</si>
  <si>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</si>
  <si>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</si>
  <si>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</si>
  <si>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</si>
  <si>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</si>
  <si>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</si>
  <si>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</si>
  <si>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</si>
  <si>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</si>
  <si>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</si>
  <si>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</si>
  <si>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</si>
  <si>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</si>
  <si>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</si>
  <si>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</si>
  <si>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</si>
  <si>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</si>
  <si>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</si>
  <si>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</si>
  <si>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</si>
  <si>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</si>
  <si>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</si>
  <si>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</si>
  <si>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</si>
  <si>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</si>
  <si>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</si>
  <si>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</si>
  <si>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</si>
  <si>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</si>
  <si>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</si>
  <si>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</si>
  <si>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</si>
  <si>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</si>
  <si>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</si>
  <si>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</si>
  <si>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</si>
  <si>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</si>
  <si>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</si>
  <si>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</si>
  <si>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</si>
  <si>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</si>
  <si>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</si>
  <si>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</si>
  <si>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</si>
  <si>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</si>
  <si>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</si>
  <si>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</si>
  <si>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</si>
  <si>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</si>
  <si>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</si>
  <si>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</si>
  <si>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</si>
  <si>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</si>
  <si>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</si>
  <si>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</si>
  <si>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</si>
  <si>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</si>
  <si>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</si>
  <si>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</si>
  <si>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</si>
  <si>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</si>
  <si>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</si>
  <si>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</si>
  <si>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</si>
  <si>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</si>
  <si>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</si>
  <si>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</si>
  <si>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</si>
  <si>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</si>
  <si>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</si>
  <si>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</si>
  <si>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</si>
  <si>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</si>
  <si>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</si>
  <si>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</si>
  <si>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</si>
  <si>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</si>
  <si>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</si>
  <si>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</si>
  <si>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</si>
  <si>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</si>
  <si>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</si>
  <si>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</si>
  <si>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</si>
  <si>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</si>
  <si>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</si>
  <si>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</si>
  <si>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</si>
  <si>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</si>
  <si>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</si>
  <si>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</si>
  <si>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</si>
  <si>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</si>
  <si>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</si>
  <si>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</si>
  <si>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</si>
  <si>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</si>
  <si>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</si>
  <si>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</si>
  <si>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</si>
  <si>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</si>
  <si>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</si>
  <si>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</si>
  <si>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</si>
  <si>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</si>
  <si>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</si>
  <si>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</si>
  <si>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</si>
  <si>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</si>
  <si>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</si>
  <si>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</si>
  <si>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</si>
  <si>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</si>
  <si>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</si>
  <si>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</si>
  <si>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</si>
  <si>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</si>
  <si>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</si>
  <si>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</si>
  <si>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</si>
  <si>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</si>
  <si>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</si>
  <si>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</si>
  <si>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</si>
  <si>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</si>
  <si>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</si>
  <si>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</si>
  <si>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</si>
  <si>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</si>
  <si>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</si>
  <si>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</si>
  <si>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</si>
  <si>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</si>
  <si>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</si>
  <si>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</si>
  <si>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</si>
  <si>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</si>
  <si>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</si>
  <si>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</si>
  <si>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</si>
  <si>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</si>
  <si>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</si>
  <si>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</si>
  <si>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</si>
  <si>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</si>
  <si>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</si>
  <si>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</si>
  <si>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</si>
  <si>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</si>
  <si>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</si>
  <si>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</si>
  <si>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</si>
  <si>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</si>
  <si>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</si>
  <si>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</si>
  <si>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</si>
  <si>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</si>
  <si>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</si>
  <si>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</si>
  <si>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</si>
  <si>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</si>
  <si>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</si>
  <si>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</si>
  <si>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</si>
  <si>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</si>
  <si>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</si>
  <si>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</si>
  <si>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</si>
  <si>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</si>
  <si>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</si>
  <si>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</si>
  <si>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</si>
  <si>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</si>
  <si>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</si>
  <si>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</si>
  <si>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</si>
  <si>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</si>
  <si>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</si>
  <si>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</si>
  <si>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</si>
  <si>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</si>
  <si>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</si>
  <si>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</si>
  <si>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</si>
  <si>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</si>
  <si>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</si>
  <si>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</si>
  <si>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</si>
  <si>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</si>
  <si>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</si>
  <si>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</si>
  <si>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</si>
  <si>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</si>
  <si>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</si>
  <si>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</si>
  <si>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</si>
  <si>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</si>
  <si>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</si>
  <si>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</si>
  <si>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</si>
  <si>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</si>
  <si>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</si>
  <si>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</si>
  <si>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</si>
  <si>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</si>
  <si>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</si>
  <si>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</si>
  <si>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</si>
  <si>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</si>
  <si>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</si>
  <si>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</si>
  <si>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</si>
  <si>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</si>
  <si>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</si>
  <si>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</si>
  <si>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</si>
  <si>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</si>
  <si>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</si>
  <si>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</si>
  <si>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</si>
  <si>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</si>
  <si>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</si>
  <si>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</si>
  <si>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</si>
  <si>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</si>
  <si>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</si>
  <si>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</si>
  <si>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</si>
  <si>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</si>
  <si>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</si>
  <si>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</si>
  <si>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</si>
  <si>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</si>
  <si>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</si>
  <si>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</si>
  <si>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</si>
  <si>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</si>
  <si>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</si>
  <si>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</si>
  <si>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</si>
  <si>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</si>
  <si>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</si>
  <si>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</si>
  <si>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</si>
  <si>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</si>
  <si>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</si>
  <si>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</si>
  <si>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</si>
  <si>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</si>
  <si>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</si>
  <si>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</si>
  <si>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</si>
  <si>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</si>
  <si>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</si>
  <si>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</si>
  <si>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</si>
  <si>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</si>
  <si>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</si>
  <si>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</si>
  <si>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</si>
  <si>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</si>
  <si>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</si>
  <si>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</si>
  <si>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</si>
  <si>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</si>
  <si>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</si>
  <si>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</si>
  <si>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</si>
  <si>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</si>
  <si>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</si>
  <si>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</si>
  <si>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</si>
  <si>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</si>
  <si>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</si>
  <si>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</si>
  <si>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</si>
  <si>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</si>
  <si>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</si>
  <si>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</si>
  <si>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</si>
  <si>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</si>
  <si>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</si>
  <si>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</si>
  <si>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</si>
  <si>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</si>
  <si>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</si>
  <si>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</si>
  <si>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</si>
  <si>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</si>
  <si>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</si>
  <si>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</si>
  <si>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</si>
  <si>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</si>
  <si>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</si>
  <si>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</si>
  <si>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</si>
  <si>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</si>
  <si>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</si>
  <si>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</si>
  <si>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</si>
  <si>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</si>
  <si>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</si>
  <si>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</si>
  <si>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</si>
  <si>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</si>
  <si>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</si>
  <si>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</si>
  <si>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</si>
  <si>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</si>
  <si>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</si>
  <si>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</si>
  <si>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</si>
  <si>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</si>
  <si>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</si>
  <si>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</si>
  <si>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</si>
  <si>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</si>
  <si>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</si>
  <si>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</si>
  <si>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</si>
  <si>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</si>
  <si>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</si>
  <si>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</si>
  <si>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</si>
  <si>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</si>
  <si>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</si>
  <si>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</si>
  <si>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</si>
  <si>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</si>
  <si>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</si>
  <si>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</si>
  <si>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</si>
  <si>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</si>
  <si>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</si>
  <si>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</si>
  <si>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</si>
  <si>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</si>
  <si>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</si>
  <si>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</si>
  <si>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</si>
  <si>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</si>
  <si>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</si>
  <si>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</si>
  <si>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</si>
  <si>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</si>
  <si>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</si>
  <si>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</si>
  <si>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</si>
  <si>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</si>
  <si>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</si>
  <si>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</si>
  <si>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</si>
  <si>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</si>
  <si>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</si>
  <si>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</si>
  <si>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</si>
  <si>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</si>
  <si>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</si>
  <si>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</si>
  <si>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</si>
  <si>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</si>
  <si>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</si>
  <si>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</si>
  <si>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</si>
  <si>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</si>
  <si>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</si>
  <si>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</si>
  <si>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</si>
  <si>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</si>
  <si>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</si>
  <si>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</si>
  <si>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</si>
  <si>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</si>
  <si>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</si>
  <si>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</si>
  <si>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</si>
  <si>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</si>
  <si>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</si>
  <si>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</si>
  <si>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</si>
  <si>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</si>
  <si>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</si>
  <si>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</si>
  <si>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</si>
  <si>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</si>
  <si>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</si>
  <si>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</si>
  <si>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</si>
  <si>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</si>
  <si>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</si>
  <si>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</si>
  <si>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</si>
  <si>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</si>
  <si>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</si>
  <si>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</si>
  <si>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</si>
  <si>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</si>
  <si>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</si>
  <si>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</si>
  <si>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</si>
  <si>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</si>
  <si>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</si>
  <si>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</si>
  <si>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</si>
  <si>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</si>
  <si>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</si>
  <si>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</si>
  <si>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</si>
  <si>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</si>
  <si>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</si>
  <si>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</si>
  <si>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</si>
  <si>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</si>
  <si>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</si>
  <si>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</si>
  <si>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</si>
  <si>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</si>
  <si>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</si>
  <si>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</si>
  <si>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</si>
  <si>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</si>
  <si>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</si>
  <si>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</si>
  <si>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</si>
  <si>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</si>
  <si>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</si>
  <si>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</si>
  <si>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</si>
  <si>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</si>
  <si>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</si>
  <si>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</si>
  <si>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</si>
  <si>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</si>
  <si>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</si>
  <si>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</si>
  <si>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</si>
  <si>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</si>
  <si>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</si>
  <si>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</si>
  <si>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</si>
  <si>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</si>
  <si>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</si>
  <si>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</si>
  <si>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</si>
  <si>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</si>
  <si>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</si>
  <si>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</si>
  <si>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</si>
  <si>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</si>
  <si>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</si>
  <si>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</si>
  <si>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</si>
  <si>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</si>
  <si>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</si>
  <si>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</si>
  <si>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</si>
  <si>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</si>
  <si>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</si>
  <si>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</si>
  <si>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</si>
  <si>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</si>
  <si>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</si>
  <si>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</si>
  <si>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</si>
  <si>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</si>
  <si>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</si>
  <si>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</si>
  <si>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</si>
  <si>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</si>
  <si>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</si>
  <si>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</si>
  <si>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</si>
  <si>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</si>
  <si>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</si>
  <si>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</si>
  <si>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</si>
  <si>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</si>
  <si>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</si>
  <si>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</si>
  <si>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</si>
  <si>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</si>
  <si>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</si>
  <si>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</si>
  <si>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</si>
  <si>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</si>
  <si>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</si>
  <si>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</si>
  <si>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</si>
  <si>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</si>
  <si>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</si>
  <si>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</si>
  <si>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</si>
  <si>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</si>
  <si>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</si>
  <si>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</si>
  <si>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</si>
  <si>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</si>
  <si>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</si>
  <si>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</si>
  <si>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</si>
  <si>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</si>
  <si>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</si>
  <si>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</si>
  <si>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</si>
  <si>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</si>
  <si>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</si>
  <si>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</si>
  <si>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</si>
  <si>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</si>
  <si>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</si>
  <si>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</si>
  <si>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</si>
  <si>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</si>
  <si>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</si>
  <si>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</si>
  <si>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</si>
  <si>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</si>
  <si>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</si>
  <si>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</si>
  <si>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</si>
  <si>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</si>
  <si>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</si>
  <si>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</si>
  <si>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</si>
  <si>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</si>
  <si>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</si>
  <si>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</si>
  <si>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</si>
  <si>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</si>
  <si>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</si>
  <si>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</si>
  <si>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</si>
  <si>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</si>
  <si>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</si>
  <si>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</si>
  <si>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</si>
  <si>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</si>
  <si>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</si>
  <si>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</si>
  <si>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</si>
  <si>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</si>
  <si>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</si>
  <si>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</si>
  <si>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</si>
  <si>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</si>
  <si>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</si>
  <si>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</si>
  <si>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</si>
  <si>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</si>
  <si>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</si>
  <si>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</si>
  <si>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</si>
  <si>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</si>
  <si>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</si>
  <si>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</si>
  <si>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</si>
  <si>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</si>
  <si>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</si>
  <si>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</si>
  <si>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</si>
  <si>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</si>
  <si>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</si>
  <si>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</si>
  <si>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</si>
  <si>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</si>
  <si>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</si>
  <si>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</si>
  <si>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</si>
  <si>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</si>
  <si>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</si>
  <si>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</si>
  <si>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</si>
  <si>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</si>
  <si>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</si>
  <si>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</si>
  <si>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</si>
  <si>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</si>
  <si>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</si>
  <si>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</si>
  <si>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</si>
  <si>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</si>
  <si>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</si>
  <si>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</si>
  <si>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</si>
  <si>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</si>
  <si>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</si>
  <si>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</si>
  <si>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</si>
  <si>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</si>
  <si>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</si>
  <si>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</si>
  <si>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</si>
  <si>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</si>
  <si>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</si>
  <si>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</si>
  <si>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</si>
  <si>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</si>
  <si>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</si>
  <si>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</si>
  <si>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</si>
  <si>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</si>
  <si>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</si>
  <si>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</si>
  <si>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</si>
  <si>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</si>
  <si>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</si>
  <si>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</si>
  <si>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</si>
  <si>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</si>
  <si>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</si>
  <si>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</si>
  <si>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</si>
  <si>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</si>
  <si>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</si>
  <si>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</si>
  <si>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</si>
  <si>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</si>
  <si>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</si>
  <si>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</si>
  <si>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</si>
  <si>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</si>
  <si>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</si>
  <si>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</si>
  <si>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</si>
  <si>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</si>
  <si>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</si>
  <si>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</si>
  <si>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</si>
  <si>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</si>
  <si>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</si>
  <si>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</si>
  <si>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</si>
  <si>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</si>
  <si>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</si>
  <si>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</si>
  <si>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</si>
  <si>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</si>
  <si>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</si>
  <si>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</si>
  <si>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</si>
  <si>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</si>
  <si>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</si>
  <si>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</si>
  <si>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</si>
  <si>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</si>
  <si>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</si>
  <si>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</si>
  <si>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</si>
  <si>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</si>
  <si>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</si>
  <si>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</si>
  <si>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</si>
  <si>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</si>
  <si>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</si>
  <si>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</si>
  <si>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</si>
  <si>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</si>
  <si>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</si>
  <si>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</si>
  <si>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</si>
  <si>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</si>
  <si>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</si>
  <si>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</si>
  <si>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</si>
  <si>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</si>
  <si>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</si>
  <si>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</si>
  <si>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</si>
  <si>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</si>
  <si>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</si>
  <si>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</si>
  <si>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</si>
  <si>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</si>
  <si>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</si>
  <si>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</si>
  <si>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</si>
  <si>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</si>
  <si>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</si>
  <si>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</si>
  <si>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</si>
  <si>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</si>
  <si>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</si>
  <si>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</si>
  <si>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</si>
  <si>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</si>
  <si>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</si>
  <si>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</si>
  <si>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</si>
  <si>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</si>
  <si>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</si>
  <si>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</si>
  <si>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</si>
  <si>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</si>
  <si>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</si>
  <si>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</si>
  <si>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</si>
  <si>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</si>
  <si>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</si>
  <si>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</si>
  <si>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</si>
  <si>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</si>
  <si>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</si>
  <si>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</si>
  <si>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</si>
  <si>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</si>
  <si>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</si>
  <si>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</si>
  <si>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</si>
  <si>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</si>
  <si>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</si>
  <si>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</si>
  <si>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</si>
  <si>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</si>
  <si>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</si>
  <si>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</si>
  <si>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</si>
  <si>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</si>
  <si>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</si>
  <si>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</si>
  <si>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</si>
  <si>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</si>
  <si>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</si>
  <si>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</si>
  <si>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</si>
  <si>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</si>
  <si>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</si>
  <si>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</si>
  <si>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</si>
  <si>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</si>
  <si>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</si>
  <si>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</si>
  <si>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</si>
  <si>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</si>
  <si>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</si>
  <si>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</si>
  <si>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</si>
  <si>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</si>
  <si>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</si>
  <si>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</si>
  <si>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</si>
  <si>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</si>
  <si>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</si>
  <si>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</si>
  <si>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</si>
  <si>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</si>
  <si>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</si>
  <si>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</si>
  <si>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</si>
  <si>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</si>
  <si>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</si>
  <si>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</si>
  <si>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</si>
  <si>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</si>
  <si>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</si>
  <si>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</si>
  <si>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</si>
  <si>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</si>
  <si>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</si>
  <si>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</si>
  <si>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</si>
  <si>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</si>
  <si>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</si>
  <si>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</si>
  <si>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</si>
  <si>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</si>
  <si>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</si>
  <si>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</si>
  <si>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</si>
  <si>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</si>
  <si>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</si>
  <si>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</si>
  <si>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</si>
  <si>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</si>
  <si>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</si>
  <si>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</si>
  <si>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</si>
  <si>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</si>
  <si>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</si>
  <si>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</si>
  <si>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</si>
  <si>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</si>
  <si>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</si>
  <si>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</si>
  <si>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</si>
  <si>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</si>
  <si>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</si>
  <si>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</si>
  <si>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</si>
  <si>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</si>
  <si>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</si>
  <si>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</si>
  <si>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</si>
  <si>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</si>
  <si>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</si>
  <si>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</si>
  <si>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</si>
  <si>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</si>
  <si>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</si>
  <si>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</si>
  <si>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</si>
  <si>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</si>
  <si>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</si>
  <si>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</si>
  <si>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</si>
  <si>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</si>
  <si>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</si>
  <si>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</si>
  <si>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</si>
  <si>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</si>
  <si>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</si>
  <si>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</si>
  <si>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</si>
  <si>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</si>
  <si>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</si>
  <si>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</si>
  <si>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</si>
  <si>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</si>
  <si>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</si>
  <si>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</si>
  <si>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</si>
  <si>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</si>
  <si>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</si>
  <si>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</si>
  <si>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</si>
  <si>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</si>
  <si>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</si>
  <si>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</si>
  <si>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</si>
  <si>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</si>
  <si>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</si>
  <si>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</si>
  <si>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</si>
  <si>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</si>
  <si>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</si>
  <si>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</si>
  <si>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</si>
  <si>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</si>
  <si>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</si>
  <si>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</si>
  <si>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</si>
  <si>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</si>
  <si>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</si>
  <si>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</si>
  <si>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</si>
  <si>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</si>
  <si>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</si>
  <si>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</si>
  <si>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</si>
  <si>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</si>
  <si>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</si>
  <si>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</si>
  <si>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</si>
  <si>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</si>
  <si>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</si>
  <si>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</si>
  <si>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</si>
  <si>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</si>
  <si>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</si>
  <si>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</si>
  <si>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</si>
  <si>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</si>
  <si>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</si>
  <si>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</si>
  <si>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</si>
  <si>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</si>
  <si>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</si>
  <si>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</si>
  <si>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</si>
  <si>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</si>
  <si>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</si>
  <si>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</si>
  <si>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</si>
  <si>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</si>
  <si>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</si>
  <si>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</si>
  <si>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</si>
  <si>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</si>
  <si>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</si>
  <si>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</si>
  <si>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</si>
  <si>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</si>
  <si>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</si>
  <si>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</si>
  <si>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</si>
  <si>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</si>
  <si>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</si>
  <si>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</si>
  <si>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</si>
  <si>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</si>
  <si>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</si>
  <si>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</si>
  <si>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</si>
  <si>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</si>
  <si>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</si>
  <si>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</si>
  <si>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</si>
  <si>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</si>
  <si>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</si>
  <si>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</si>
  <si>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</si>
  <si>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</si>
  <si>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</si>
  <si>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</si>
  <si>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</si>
  <si>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</si>
  <si>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</si>
  <si>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</si>
  <si>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</si>
  <si>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</si>
  <si>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</si>
  <si>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</si>
  <si>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</si>
  <si>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</si>
  <si>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</si>
  <si>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</si>
  <si>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</si>
  <si>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</si>
  <si>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</si>
  <si>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</si>
  <si>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</si>
  <si>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</si>
  <si>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</si>
  <si>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</si>
  <si>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</si>
  <si>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</si>
  <si>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</si>
  <si>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</si>
  <si>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</si>
  <si>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</si>
  <si>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</si>
  <si>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</si>
  <si>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</si>
  <si>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</si>
  <si>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</si>
  <si>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</si>
  <si>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</si>
  <si>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</si>
  <si>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</si>
  <si>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</si>
  <si>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</si>
  <si>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</si>
  <si>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</si>
  <si>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</si>
  <si>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</si>
  <si>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</si>
  <si>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</si>
  <si>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</si>
  <si>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</si>
  <si>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</si>
  <si>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</si>
  <si>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</si>
  <si>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</si>
  <si>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</si>
  <si>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</si>
  <si>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</si>
  <si>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</si>
  <si>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</si>
  <si>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</si>
  <si>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</si>
  <si>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</si>
  <si>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</si>
  <si>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</si>
  <si>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</si>
  <si>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</si>
  <si>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</si>
  <si>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</si>
  <si>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</si>
  <si>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</si>
  <si>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</si>
  <si>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</si>
  <si>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</si>
  <si>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</si>
  <si>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</si>
  <si>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</si>
  <si>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</si>
  <si>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</si>
  <si>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</si>
  <si>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</si>
  <si>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</si>
  <si>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</si>
  <si>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</si>
  <si>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</si>
  <si>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</si>
  <si>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</si>
  <si>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</si>
  <si>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</si>
  <si>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</si>
  <si>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</si>
  <si>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</si>
  <si>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</si>
  <si>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</si>
  <si>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</si>
  <si>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</si>
  <si>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</si>
  <si>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</si>
  <si>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</si>
  <si>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</si>
  <si>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</si>
  <si>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</si>
  <si>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</si>
  <si>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</si>
  <si>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</si>
  <si>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</si>
  <si>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</si>
  <si>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</si>
  <si>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</si>
  <si>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</si>
  <si>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</si>
  <si>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</si>
  <si>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</si>
  <si>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</si>
  <si>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</si>
  <si>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</si>
  <si>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</si>
  <si>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</si>
  <si>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</si>
  <si>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</si>
  <si>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</si>
  <si>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</si>
  <si>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</si>
  <si>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</si>
  <si>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</si>
  <si>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</si>
  <si>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</si>
  <si>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</si>
  <si>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</si>
  <si>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</si>
  <si>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</si>
  <si>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</si>
  <si>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</si>
  <si>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</si>
  <si>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</si>
  <si>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</si>
  <si>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</si>
  <si>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</si>
  <si>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</si>
  <si>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</si>
  <si>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</si>
  <si>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</si>
  <si>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</si>
  <si>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</si>
  <si>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</si>
  <si>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</si>
  <si>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</si>
  <si>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</si>
  <si>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</si>
  <si>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</si>
  <si>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</si>
  <si>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</si>
  <si>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</si>
  <si>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</si>
  <si>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</si>
  <si>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</si>
  <si>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</si>
  <si>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</si>
  <si>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</si>
  <si>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</si>
  <si>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</si>
  <si>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</si>
  <si>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</si>
  <si>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</si>
  <si>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</si>
  <si>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</si>
  <si>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</si>
  <si>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</si>
  <si>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</si>
  <si>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</si>
  <si>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</si>
  <si>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</si>
  <si>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</si>
  <si>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</si>
  <si>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</si>
  <si>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</si>
  <si>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</si>
  <si>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</si>
  <si>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</si>
  <si>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</si>
  <si>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</si>
  <si>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</si>
  <si>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</si>
  <si>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</si>
  <si>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</si>
  <si>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</si>
  <si>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</si>
  <si>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</si>
  <si>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</si>
  <si>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</si>
  <si>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</si>
  <si>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</si>
  <si>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</si>
  <si>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</si>
  <si>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</si>
  <si>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</si>
  <si>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</si>
  <si>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</si>
  <si>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</si>
  <si>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</si>
  <si>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</si>
  <si>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</si>
  <si>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</si>
  <si>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</si>
  <si>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</si>
  <si>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</si>
  <si>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</si>
  <si>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</si>
  <si>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</si>
  <si>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</si>
  <si>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</si>
  <si>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</si>
  <si>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</si>
  <si>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</si>
  <si>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</si>
  <si>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</si>
  <si>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</si>
  <si>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</si>
  <si>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</si>
  <si>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</si>
  <si>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</si>
  <si>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</si>
  <si>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</si>
  <si>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</si>
  <si>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</si>
  <si>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</si>
  <si>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</si>
  <si>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</si>
  <si>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</si>
  <si>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</si>
  <si>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</si>
  <si>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</si>
  <si>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</si>
  <si>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</si>
  <si>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</si>
  <si>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</si>
  <si>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</si>
  <si>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</si>
  <si>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</si>
  <si>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</si>
  <si>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</si>
  <si>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</si>
  <si>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</si>
  <si>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</si>
  <si>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</si>
  <si>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</si>
  <si>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</si>
  <si>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</si>
  <si>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</si>
  <si>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</si>
  <si>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</si>
  <si>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</si>
  <si>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</si>
  <si>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</si>
  <si>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</si>
  <si>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</si>
  <si>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</si>
  <si>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</si>
  <si>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</si>
  <si>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</si>
  <si>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</si>
  <si>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</si>
  <si>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</si>
  <si>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</si>
  <si>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</si>
  <si>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</si>
  <si>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</si>
  <si>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</si>
  <si>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</si>
  <si>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</si>
  <si>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</si>
  <si>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</si>
  <si>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</si>
  <si>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</si>
  <si>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</si>
  <si>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</si>
  <si>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</si>
  <si>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</si>
  <si>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</si>
  <si>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</si>
  <si>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</si>
  <si>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</si>
  <si>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</si>
  <si>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</si>
  <si>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</si>
  <si>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</si>
  <si>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</si>
  <si>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</si>
  <si>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</si>
  <si>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</si>
  <si>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</si>
  <si>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</si>
  <si>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</si>
  <si>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</si>
  <si>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</si>
  <si>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</si>
  <si>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</si>
  <si>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</si>
  <si>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</si>
  <si>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</si>
  <si>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</si>
  <si>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</si>
  <si>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</si>
  <si>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</si>
  <si>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</si>
  <si>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</si>
  <si>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</si>
  <si>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</si>
  <si>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</si>
  <si>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</si>
  <si>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</si>
  <si>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</si>
  <si>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</si>
  <si>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</si>
  <si>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</si>
  <si>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</si>
  <si>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</si>
  <si>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</si>
  <si>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</si>
  <si>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</si>
  <si>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</si>
  <si>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</si>
  <si>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</si>
  <si>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</si>
  <si>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</si>
  <si>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</si>
  <si>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</si>
  <si>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</si>
  <si>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</si>
  <si>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</si>
  <si>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</si>
  <si>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</si>
  <si>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</si>
  <si>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</si>
  <si>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</si>
  <si>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</si>
  <si>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</si>
  <si>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</si>
  <si>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</si>
  <si>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</si>
  <si>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</si>
  <si>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</si>
  <si>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</si>
  <si>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</si>
  <si>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</si>
  <si>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</si>
  <si>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</si>
  <si>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</si>
  <si>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</si>
  <si>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</si>
  <si>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</si>
  <si>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</si>
  <si>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</si>
  <si>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</si>
  <si>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</si>
  <si>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</si>
  <si>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</si>
  <si>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</si>
  <si>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</si>
  <si>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</si>
  <si>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</si>
  <si>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</si>
  <si>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</si>
  <si>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</si>
  <si>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</si>
  <si>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</si>
  <si>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</si>
  <si>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</si>
  <si>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</si>
  <si>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</si>
  <si>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</si>
  <si>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</si>
  <si>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</si>
  <si>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</si>
  <si>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</si>
  <si>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</si>
  <si>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</si>
  <si>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</si>
  <si>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</si>
  <si>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</si>
  <si>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</si>
  <si>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</si>
  <si>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</si>
  <si>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</si>
  <si>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</si>
  <si>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</si>
  <si>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</si>
  <si>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</si>
  <si>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</si>
  <si>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</si>
  <si>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</si>
  <si>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</si>
  <si>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</si>
  <si>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</si>
  <si>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</si>
  <si>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</si>
  <si>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</si>
  <si>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</si>
  <si>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</si>
  <si>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</si>
  <si>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</si>
  <si>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</si>
  <si>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</si>
  <si>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</si>
  <si>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</si>
  <si>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</si>
  <si>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</si>
  <si>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</si>
  <si>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</si>
  <si>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</si>
  <si>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</si>
  <si>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</si>
  <si>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</si>
  <si>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</si>
  <si>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</si>
  <si>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</si>
  <si>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</si>
  <si>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</si>
  <si>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</si>
  <si>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</si>
  <si>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</si>
  <si>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</si>
  <si>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</si>
  <si>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</si>
  <si>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</si>
  <si>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</si>
  <si>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</si>
  <si>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</si>
  <si>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</si>
  <si>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</si>
  <si>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</si>
  <si>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</si>
  <si>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</si>
  <si>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</si>
  <si>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</si>
  <si>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</si>
  <si>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</si>
  <si>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</si>
  <si>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</si>
  <si>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</si>
  <si>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</si>
  <si>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</si>
  <si>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</si>
  <si>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</si>
  <si>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</si>
  <si>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</si>
  <si>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</si>
  <si>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</si>
  <si>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</si>
  <si>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</si>
  <si>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</si>
  <si>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</si>
  <si>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</si>
  <si>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</si>
  <si>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</si>
  <si>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</si>
  <si>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</si>
  <si>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</si>
  <si>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</si>
  <si>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</si>
  <si>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</si>
  <si>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</si>
  <si>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</si>
  <si>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</si>
  <si>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</si>
  <si>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</si>
  <si>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</si>
  <si>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</si>
  <si>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</si>
  <si>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</si>
  <si>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</si>
  <si>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</si>
  <si>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</si>
  <si>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</si>
  <si>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</si>
  <si>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</si>
  <si>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</si>
  <si>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</si>
  <si>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</si>
  <si>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</si>
  <si>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</si>
  <si>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</si>
  <si>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</si>
  <si>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</si>
  <si>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</si>
  <si>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</si>
  <si>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</si>
  <si>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</si>
  <si>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</si>
  <si>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</si>
  <si>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</si>
  <si>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</si>
  <si>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</si>
  <si>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</si>
  <si>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</si>
  <si>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</si>
  <si>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</si>
  <si>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</si>
  <si>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</si>
  <si>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</si>
  <si>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</si>
  <si>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</si>
  <si>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</si>
  <si>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</si>
  <si>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</si>
  <si>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</si>
  <si>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</si>
  <si>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</si>
  <si>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</si>
  <si>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</si>
  <si>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</si>
  <si>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</si>
  <si>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</si>
  <si>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</si>
  <si>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</si>
  <si>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</si>
  <si>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</si>
  <si>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</si>
  <si>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</si>
  <si>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</si>
  <si>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</si>
  <si>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</si>
  <si>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</si>
  <si>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</si>
  <si>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</si>
  <si>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</si>
  <si>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</si>
  <si>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</si>
  <si>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</si>
  <si>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</si>
  <si>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</si>
  <si>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</si>
  <si>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</si>
  <si>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</si>
  <si>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</si>
  <si>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</si>
  <si>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</si>
  <si>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</si>
  <si>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</si>
  <si>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</si>
  <si>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</si>
  <si>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</si>
  <si>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</si>
  <si>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</si>
  <si>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</si>
  <si>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</si>
  <si>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</si>
  <si>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</si>
  <si>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</si>
  <si>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</si>
  <si>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</si>
  <si>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</si>
  <si>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</si>
  <si>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</si>
  <si>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</si>
  <si>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</si>
  <si>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</si>
  <si>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</si>
  <si>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</si>
  <si>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</si>
  <si>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</si>
  <si>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</si>
  <si>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</si>
  <si>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</si>
  <si>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</si>
  <si>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</si>
  <si>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</si>
  <si>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</si>
  <si>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</si>
  <si>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</si>
  <si>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</si>
  <si>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</si>
  <si>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</si>
  <si>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</si>
  <si>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</si>
  <si>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</si>
  <si>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</si>
  <si>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</si>
  <si>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</si>
  <si>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</si>
  <si>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</si>
  <si>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</si>
  <si>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</si>
  <si>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</si>
  <si>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</si>
  <si>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</si>
  <si>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</si>
  <si>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</si>
  <si>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</si>
  <si>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</si>
  <si>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</si>
  <si>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</si>
  <si>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</si>
  <si>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</si>
  <si>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</si>
  <si>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</si>
  <si>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</si>
  <si>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</si>
  <si>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</si>
  <si>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</si>
  <si>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</si>
  <si>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</si>
  <si>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</si>
  <si>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</si>
  <si>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</si>
  <si>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</si>
  <si>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</si>
  <si>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</si>
  <si>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</si>
  <si>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</si>
  <si>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</si>
  <si>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</si>
  <si>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</si>
  <si>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</si>
  <si>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</si>
  <si>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</si>
  <si>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</si>
  <si>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</si>
  <si>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</si>
  <si>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</si>
  <si>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</si>
  <si>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</si>
  <si>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</si>
  <si>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</si>
  <si>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</si>
  <si>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</si>
  <si>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</si>
  <si>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</si>
  <si>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</si>
  <si>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</si>
  <si>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</si>
  <si>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</si>
  <si>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</si>
  <si>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</si>
  <si>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</si>
  <si>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</si>
  <si>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</si>
  <si>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</si>
  <si>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</si>
  <si>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</si>
  <si>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</si>
  <si>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</si>
  <si>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</si>
  <si>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</si>
  <si>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</si>
  <si>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</si>
  <si>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</si>
  <si>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</si>
  <si>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</si>
  <si>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</si>
  <si>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</si>
  <si>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</si>
  <si>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</si>
  <si>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</si>
  <si>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</si>
  <si>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</si>
  <si>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</si>
  <si>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</si>
  <si>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</si>
  <si>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</si>
  <si>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</si>
  <si>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</si>
  <si>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</si>
  <si>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</si>
  <si>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</si>
  <si>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</si>
  <si>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</si>
  <si>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</si>
  <si>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</si>
  <si>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</si>
  <si>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</si>
  <si>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</si>
  <si>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</si>
  <si>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</si>
  <si>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</si>
  <si>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</si>
  <si>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</si>
  <si>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</si>
  <si>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</si>
  <si>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</si>
  <si>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</si>
  <si>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</si>
  <si>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</si>
  <si>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</si>
  <si>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</si>
  <si>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</si>
  <si>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</si>
  <si>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</si>
  <si>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</si>
  <si>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</si>
  <si>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</si>
  <si>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</si>
  <si>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</si>
  <si>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</si>
  <si>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</si>
  <si>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</si>
  <si>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</si>
  <si>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</si>
  <si>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</si>
  <si>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</si>
  <si>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</si>
  <si>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</si>
  <si>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</si>
  <si>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</si>
  <si>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</si>
  <si>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</si>
  <si>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</si>
  <si>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</si>
  <si>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</si>
  <si>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</si>
  <si>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</si>
  <si>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</si>
  <si>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</si>
  <si>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</si>
  <si>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</si>
  <si>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</si>
  <si>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</si>
  <si>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</si>
  <si>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</si>
  <si>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</si>
  <si>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</si>
  <si>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</si>
  <si>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</si>
  <si>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</si>
  <si>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</si>
  <si>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</si>
  <si>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</si>
  <si>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</si>
  <si>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</si>
  <si>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</si>
  <si>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</si>
  <si>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</si>
  <si>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</si>
  <si>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</si>
  <si>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</si>
  <si>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</si>
  <si>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</si>
  <si>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</si>
  <si>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</si>
  <si>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</si>
  <si>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</si>
  <si>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</si>
  <si>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</si>
  <si>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</si>
  <si>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</si>
  <si>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</si>
  <si>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</si>
  <si>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</si>
  <si>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</si>
  <si>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</si>
  <si>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</si>
  <si>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</si>
  <si>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</si>
  <si>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</si>
  <si>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</si>
  <si>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</si>
  <si>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</si>
  <si>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</si>
  <si>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</si>
  <si>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</si>
  <si>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</si>
  <si>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</si>
  <si>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</si>
  <si>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</si>
  <si>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</si>
  <si>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</si>
  <si>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</si>
  <si>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</si>
  <si>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</si>
  <si>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</si>
  <si>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</si>
  <si>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</si>
  <si>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</si>
  <si>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</si>
  <si>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</si>
  <si>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</si>
  <si>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</si>
  <si>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</si>
  <si>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</si>
  <si>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</si>
  <si>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</si>
  <si>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</si>
  <si>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</si>
  <si>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</si>
  <si>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</si>
  <si>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</si>
  <si>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</si>
  <si>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</si>
  <si>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</si>
  <si>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</si>
  <si>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</si>
  <si>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</si>
  <si>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</si>
  <si>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</si>
  <si>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</si>
  <si>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</si>
  <si>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</si>
  <si>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</si>
  <si>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</si>
  <si>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</si>
  <si>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</si>
  <si>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</si>
  <si>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</si>
  <si>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</si>
  <si>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</si>
  <si>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</si>
  <si>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</si>
  <si>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</si>
  <si>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</si>
  <si>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</si>
  <si>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</si>
  <si>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</si>
  <si>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</si>
  <si>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</si>
  <si>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</si>
  <si>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</si>
  <si>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</si>
  <si>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</si>
  <si>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</si>
  <si>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</si>
  <si>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</si>
  <si>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</si>
  <si>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</si>
  <si>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</si>
  <si>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</si>
  <si>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</si>
  <si>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</si>
  <si>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</si>
  <si>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</si>
  <si>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</si>
  <si>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</si>
  <si>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</si>
  <si>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</si>
  <si>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</si>
  <si>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</si>
  <si>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</si>
  <si>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</si>
  <si>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</si>
  <si>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</si>
  <si>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</si>
  <si>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</si>
  <si>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</si>
  <si>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</si>
  <si>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</si>
  <si>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</si>
  <si>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</si>
  <si>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</si>
  <si>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</si>
  <si>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</si>
  <si>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</si>
  <si>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</si>
  <si>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</si>
  <si>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</si>
  <si>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</si>
  <si>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</si>
  <si>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</si>
  <si>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</si>
  <si>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</si>
  <si>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</si>
  <si>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</si>
  <si>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</si>
  <si>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</si>
  <si>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</si>
  <si>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</si>
  <si>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</si>
  <si>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</si>
  <si>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</si>
  <si>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</si>
  <si>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</si>
  <si>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</si>
  <si>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</si>
  <si>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</si>
  <si>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</si>
  <si>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</si>
  <si>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</si>
  <si>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</si>
  <si>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</si>
  <si>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</si>
  <si>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</si>
  <si>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</si>
  <si>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</si>
  <si>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</si>
  <si>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</si>
  <si>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</si>
  <si>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</si>
  <si>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</si>
  <si>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</si>
  <si>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</si>
  <si>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</si>
  <si>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</si>
  <si>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</si>
  <si>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</si>
  <si>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</si>
  <si>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</si>
  <si>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</si>
  <si>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</si>
  <si>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</si>
  <si>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</si>
  <si>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</si>
  <si>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</si>
  <si>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</si>
  <si>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</si>
  <si>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</si>
  <si>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</si>
  <si>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</si>
  <si>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</si>
  <si>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</si>
  <si>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</si>
  <si>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</si>
  <si>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</si>
  <si>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</si>
  <si>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</si>
  <si>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</si>
  <si>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</si>
  <si>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</si>
  <si>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</si>
  <si>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</si>
  <si>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</si>
  <si>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</si>
  <si>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</si>
  <si>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</si>
  <si>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</si>
  <si>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</si>
  <si>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</si>
  <si>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</si>
  <si>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</si>
  <si>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</si>
  <si>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</si>
  <si>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</si>
  <si>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</si>
  <si>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</si>
  <si>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</si>
  <si>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</si>
  <si>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</si>
  <si>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</si>
  <si>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</si>
  <si>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</si>
  <si>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</si>
  <si>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</si>
  <si>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</si>
  <si>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</si>
  <si>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</si>
  <si>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</si>
  <si>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</si>
  <si>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</si>
  <si>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</si>
  <si>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</si>
  <si>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</si>
  <si>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</si>
  <si>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</si>
  <si>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</si>
  <si>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</si>
  <si>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</si>
  <si>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</si>
  <si>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</si>
  <si>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</si>
  <si>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</si>
  <si>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</si>
  <si>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</si>
  <si>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</si>
  <si>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</si>
  <si>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</si>
  <si>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</si>
  <si>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</si>
  <si>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</si>
  <si>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</si>
  <si>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</si>
  <si>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</si>
  <si>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</si>
  <si>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</si>
  <si>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</si>
  <si>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</si>
  <si>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</si>
  <si>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</si>
  <si>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</si>
  <si>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</si>
  <si>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</si>
  <si>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</si>
  <si>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</si>
  <si>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</si>
  <si>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</si>
  <si>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</si>
  <si>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</si>
  <si>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</si>
  <si>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</si>
  <si>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</si>
  <si>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</si>
  <si>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</si>
  <si>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</si>
  <si>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</si>
  <si>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</si>
  <si>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</si>
  <si>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</si>
  <si>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</si>
  <si>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</si>
  <si>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</si>
  <si>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</si>
  <si>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</si>
  <si>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</si>
  <si>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</si>
  <si>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</si>
  <si>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</si>
  <si>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</si>
  <si>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</si>
  <si>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</si>
  <si>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</si>
  <si>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</si>
  <si>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</si>
  <si>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</si>
  <si>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</si>
  <si>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</si>
  <si>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</si>
  <si>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</si>
  <si>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</si>
  <si>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</si>
  <si>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</si>
  <si>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</si>
  <si>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</si>
  <si>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</si>
  <si>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</si>
  <si>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</si>
  <si>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</si>
  <si>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</si>
  <si>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</si>
  <si>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</si>
  <si>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</si>
  <si>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</si>
  <si>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</si>
  <si>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</si>
  <si>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</si>
  <si>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</si>
  <si>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</si>
  <si>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</si>
  <si>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</si>
  <si>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</si>
  <si>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</si>
  <si>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</si>
  <si>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</si>
  <si>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</si>
  <si>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</si>
  <si>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</si>
  <si>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</si>
  <si>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</si>
  <si>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</si>
  <si>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</si>
  <si>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</si>
  <si>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</si>
  <si>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</si>
  <si>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</si>
  <si>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</si>
  <si>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</si>
  <si>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</si>
  <si>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</si>
  <si>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</si>
  <si>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</si>
  <si>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</si>
  <si>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</si>
  <si>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</si>
  <si>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</si>
  <si>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</si>
  <si>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</si>
  <si>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</si>
  <si>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</si>
  <si>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</si>
  <si>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</si>
  <si>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</si>
  <si>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</si>
  <si>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</si>
  <si>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</si>
  <si>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</si>
  <si>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</si>
  <si>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</si>
  <si>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</si>
  <si>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</si>
  <si>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</si>
  <si>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</si>
  <si>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</si>
  <si>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</si>
  <si>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</si>
  <si>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</si>
  <si>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</si>
  <si>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</si>
  <si>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</si>
  <si>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</si>
  <si>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</si>
  <si>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</si>
  <si>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</si>
  <si>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</si>
  <si>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</si>
  <si>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</si>
  <si>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</si>
  <si>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</si>
  <si>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</si>
  <si>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</si>
  <si>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</si>
  <si>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</si>
  <si>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</si>
  <si>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</si>
  <si>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</si>
  <si>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</si>
  <si>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</si>
  <si>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</si>
  <si>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</si>
  <si>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</si>
  <si>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</si>
  <si>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</si>
  <si>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</si>
  <si>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</si>
  <si>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</si>
  <si>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</si>
  <si>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</si>
  <si>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</si>
  <si>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</si>
  <si>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</si>
  <si>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</si>
  <si>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</si>
  <si>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</si>
  <si>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</si>
  <si>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</si>
  <si>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</si>
  <si>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</si>
  <si>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</si>
  <si>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</si>
  <si>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</si>
  <si>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</si>
  <si>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</si>
  <si>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</si>
  <si>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</si>
  <si>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</si>
  <si>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</si>
  <si>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</si>
  <si>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</si>
  <si>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</si>
  <si>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</si>
  <si>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</si>
  <si>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</si>
  <si>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</si>
  <si>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</si>
  <si>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</si>
  <si>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</si>
  <si>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</si>
  <si>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</si>
  <si>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</si>
  <si>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</si>
  <si>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</si>
  <si>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</si>
  <si>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</si>
  <si>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</si>
  <si>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</si>
  <si>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</si>
  <si>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</si>
  <si>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</si>
  <si>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</si>
  <si>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</si>
  <si>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</si>
  <si>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</si>
  <si>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</si>
  <si>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</si>
  <si>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</si>
  <si>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</si>
  <si>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</si>
  <si>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</si>
  <si>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</si>
  <si>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</si>
  <si>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</si>
  <si>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</si>
  <si>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</si>
  <si>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</si>
  <si>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</si>
  <si>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</si>
  <si>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</si>
  <si>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</si>
  <si>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</si>
  <si>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</si>
  <si>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</si>
  <si>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</si>
  <si>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</si>
  <si>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</si>
  <si>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</si>
  <si>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</si>
  <si>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</si>
  <si>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</si>
  <si>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</si>
  <si>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</si>
  <si>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</si>
  <si>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</si>
  <si>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</si>
  <si>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</si>
  <si>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</si>
  <si>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</si>
  <si>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</si>
  <si>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</si>
  <si>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</si>
  <si>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</si>
  <si>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</si>
  <si>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</si>
  <si>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</si>
  <si>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</si>
  <si>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</si>
  <si>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</si>
  <si>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</si>
  <si>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</si>
  <si>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</si>
  <si>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</si>
  <si>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</si>
  <si>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</si>
  <si>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</si>
  <si>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</si>
  <si>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</si>
  <si>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</si>
  <si>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</si>
  <si>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</si>
  <si>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</si>
  <si>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</si>
  <si>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</si>
  <si>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</si>
  <si>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</si>
  <si>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</si>
  <si>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</si>
  <si>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</si>
  <si>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</si>
  <si>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</si>
  <si>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</si>
  <si>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</si>
  <si>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</si>
  <si>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</si>
  <si>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</si>
  <si>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</si>
  <si>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</si>
  <si>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</si>
  <si>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</si>
  <si>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</si>
  <si>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</si>
  <si>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</si>
  <si>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</si>
  <si>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</si>
  <si>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</si>
  <si>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</si>
  <si>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</si>
  <si>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</si>
  <si>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</si>
  <si>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</si>
  <si>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</si>
  <si>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</si>
  <si>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</si>
  <si>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</si>
  <si>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</si>
  <si>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</si>
  <si>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</si>
  <si>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</si>
  <si>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</si>
  <si>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</si>
  <si>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</si>
  <si>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</si>
  <si>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</si>
  <si>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</si>
  <si>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</si>
  <si>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</si>
  <si>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</si>
  <si>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</si>
  <si>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</si>
  <si>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</si>
  <si>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</si>
  <si>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</si>
  <si>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</si>
  <si>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</si>
  <si>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</si>
  <si>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</si>
  <si>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</si>
  <si>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</si>
  <si>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</si>
  <si>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</si>
  <si>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</si>
  <si>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</si>
  <si>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</si>
  <si>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</si>
  <si>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</si>
  <si>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</si>
  <si>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</si>
  <si>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</si>
  <si>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</si>
  <si>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</si>
  <si>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</si>
  <si>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</si>
  <si>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</si>
  <si>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</si>
  <si>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</si>
  <si>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</si>
  <si>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</si>
  <si>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</si>
  <si>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</si>
  <si>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</si>
  <si>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</si>
  <si>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</si>
  <si>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</si>
  <si>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</si>
  <si>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</si>
  <si>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</si>
  <si>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</si>
  <si>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</si>
  <si>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</si>
  <si>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</si>
  <si>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</si>
  <si>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</si>
  <si>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</si>
  <si>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</si>
  <si>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</si>
  <si>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</si>
  <si>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</si>
  <si>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</si>
  <si>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</si>
  <si>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</si>
  <si>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</si>
  <si>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</si>
  <si>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</si>
  <si>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</si>
  <si>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</si>
  <si>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</si>
  <si>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</si>
  <si>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</si>
  <si>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</si>
  <si>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</si>
  <si>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</si>
  <si>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</si>
  <si>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</si>
  <si>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</si>
  <si>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</si>
  <si>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</si>
  <si>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</si>
  <si>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</si>
  <si>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</si>
  <si>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</si>
  <si>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</si>
  <si>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</si>
  <si>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</si>
  <si>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</si>
  <si>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</si>
  <si>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</si>
  <si>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</si>
  <si>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</si>
  <si>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</si>
  <si>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</si>
  <si>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</si>
  <si>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</si>
  <si>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</si>
  <si>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</si>
  <si>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</si>
  <si>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</si>
  <si>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</si>
  <si>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</si>
  <si>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</si>
  <si>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</si>
  <si>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</si>
  <si>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</si>
  <si>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</si>
  <si>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</si>
  <si>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</si>
  <si>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</si>
  <si>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</si>
  <si>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</si>
  <si>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</si>
  <si>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</si>
  <si>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</si>
  <si>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</si>
  <si>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</si>
  <si>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</si>
  <si>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</si>
  <si>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</si>
  <si>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</si>
  <si>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</si>
  <si>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</si>
  <si>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</si>
  <si>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</si>
  <si>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</si>
  <si>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</si>
  <si>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</si>
  <si>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</si>
  <si>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</si>
  <si>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</si>
  <si>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</si>
  <si>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</si>
  <si>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</si>
  <si>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</si>
  <si>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</si>
  <si>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</si>
  <si>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</si>
  <si>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</si>
  <si>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</si>
  <si>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</si>
  <si>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</si>
  <si>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</si>
  <si>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</si>
  <si>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</si>
  <si>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</si>
  <si>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</si>
  <si>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</si>
  <si>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</si>
  <si>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</si>
  <si>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</si>
  <si>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</si>
  <si>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</si>
  <si>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</si>
  <si>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</si>
  <si>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</si>
  <si>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</si>
  <si>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</si>
  <si>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</si>
  <si>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</si>
  <si>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</si>
  <si>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</si>
  <si>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</si>
  <si>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</si>
  <si>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</si>
  <si>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</si>
  <si>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</si>
  <si>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</si>
  <si>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</si>
  <si>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</si>
  <si>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</si>
  <si>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</si>
  <si>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</si>
  <si>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</si>
  <si>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</si>
  <si>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</si>
  <si>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</si>
  <si>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</si>
  <si>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</si>
  <si>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</si>
  <si>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</si>
  <si>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</si>
  <si>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</si>
  <si>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</si>
  <si>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</si>
  <si>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</si>
  <si>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</si>
  <si>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</si>
  <si>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</si>
  <si>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</si>
  <si>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</si>
  <si>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</si>
  <si>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</si>
  <si>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</si>
  <si>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</si>
  <si>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</si>
  <si>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</si>
  <si>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</si>
  <si>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</si>
  <si>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</si>
  <si>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</si>
  <si>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</si>
  <si>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</si>
  <si>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</si>
  <si>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</si>
  <si>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</si>
  <si>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</si>
  <si>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</si>
  <si>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</si>
  <si>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</si>
  <si>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</si>
  <si>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</si>
  <si>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</si>
  <si>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</si>
  <si>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</si>
  <si>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</si>
  <si>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</si>
  <si>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</si>
  <si>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</si>
  <si>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</si>
  <si>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</si>
  <si>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</si>
  <si>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</si>
  <si>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</si>
  <si>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</si>
  <si>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</si>
  <si>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</si>
  <si>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</si>
  <si>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</si>
  <si>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</si>
  <si>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</si>
  <si>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</si>
  <si>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</si>
  <si>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</si>
  <si>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</si>
  <si>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</si>
  <si>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</si>
  <si>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</si>
  <si>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</si>
  <si>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</si>
  <si>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</si>
  <si>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</si>
  <si>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</si>
  <si>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</si>
  <si>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</si>
  <si>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</si>
  <si>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</si>
  <si>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</si>
  <si>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</si>
  <si>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</si>
  <si>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</si>
  <si>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</si>
  <si>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</si>
  <si>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</si>
  <si>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</si>
  <si>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</si>
  <si>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</si>
  <si>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</si>
  <si>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</si>
  <si>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</si>
  <si>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</si>
  <si>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</si>
  <si>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</si>
  <si>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</si>
  <si>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</si>
  <si>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</si>
  <si>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</si>
  <si>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</si>
  <si>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</si>
  <si>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</si>
  <si>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</si>
  <si>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</si>
  <si>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</si>
  <si>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</si>
  <si>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</si>
  <si>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</si>
  <si>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</si>
  <si>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</si>
  <si>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</si>
  <si>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</si>
  <si>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</si>
  <si>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</si>
  <si>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</si>
  <si>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</si>
  <si>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</si>
  <si>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</si>
  <si>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</si>
  <si>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</si>
  <si>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</si>
  <si>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</si>
  <si>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</si>
  <si>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</si>
  <si>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</si>
  <si>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</si>
  <si>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</si>
  <si>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</si>
  <si>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</si>
  <si>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</si>
  <si>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</si>
  <si>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</si>
  <si>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</si>
  <si>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</si>
  <si>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</si>
  <si>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</si>
  <si>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</si>
  <si>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</si>
  <si>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</si>
  <si>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</si>
  <si>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</si>
  <si>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</si>
  <si>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</si>
  <si>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</si>
  <si>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</si>
  <si>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</si>
  <si>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</si>
  <si>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</si>
  <si>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</si>
  <si>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</si>
  <si>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</si>
  <si>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</si>
  <si>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</si>
  <si>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</si>
  <si>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</si>
  <si>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</si>
  <si>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</si>
  <si>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</si>
  <si>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</si>
  <si>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</si>
  <si>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</si>
  <si>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</si>
  <si>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</si>
  <si>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</si>
  <si>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</si>
  <si>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</si>
  <si>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</si>
  <si>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</si>
  <si>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</si>
  <si>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</si>
  <si>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</si>
  <si>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</si>
  <si>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</si>
  <si>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</si>
  <si>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</si>
  <si>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</si>
  <si>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</si>
  <si>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</si>
  <si>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</si>
  <si>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</si>
  <si>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</si>
  <si>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</si>
  <si>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</si>
  <si>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</si>
  <si>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</si>
  <si>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</si>
  <si>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</si>
  <si>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</si>
  <si>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</si>
  <si>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</si>
  <si>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</si>
  <si>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</si>
  <si>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</si>
  <si>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</si>
  <si>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</si>
  <si>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</si>
  <si>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</si>
  <si>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</si>
  <si>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</si>
  <si>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</si>
  <si>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</si>
  <si>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</si>
  <si>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</si>
  <si>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</si>
  <si>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</si>
  <si>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</si>
  <si>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</si>
  <si>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</si>
  <si>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</si>
  <si>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</si>
  <si>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</si>
  <si>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</si>
  <si>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</si>
  <si>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</si>
  <si>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</si>
  <si>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</si>
  <si>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</si>
  <si>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</si>
  <si>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</si>
  <si>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</si>
  <si>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</si>
  <si>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</si>
  <si>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</si>
  <si>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</si>
  <si>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</si>
  <si>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</si>
  <si>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</si>
  <si>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</si>
  <si>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</si>
  <si>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</si>
  <si>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</si>
  <si>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</si>
  <si>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</si>
  <si>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</si>
  <si>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</si>
  <si>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</si>
  <si>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</si>
  <si>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</si>
  <si>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</si>
  <si>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</si>
  <si>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</si>
  <si>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</si>
  <si>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</si>
  <si>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</si>
  <si>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</si>
  <si>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</si>
  <si>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</si>
  <si>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</si>
  <si>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</si>
  <si>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</si>
  <si>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</si>
  <si>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</si>
  <si>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</si>
  <si>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</si>
  <si>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</si>
  <si>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</si>
  <si>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</si>
  <si>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</si>
  <si>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</si>
  <si>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</si>
  <si>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</si>
  <si>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</si>
  <si>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</si>
  <si>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</si>
  <si>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</si>
  <si>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</si>
  <si>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</si>
  <si>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</si>
  <si>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</si>
  <si>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</si>
  <si>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</si>
  <si>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</si>
  <si>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</si>
  <si>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</si>
  <si>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</si>
  <si>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</si>
  <si>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</si>
  <si>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</si>
  <si>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</si>
  <si>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</si>
  <si>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</si>
  <si>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</si>
  <si>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</si>
  <si>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</si>
  <si>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</si>
  <si>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</si>
  <si>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</si>
  <si>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</si>
  <si>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</si>
  <si>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</si>
  <si>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</si>
  <si>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</si>
  <si>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</si>
  <si>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</si>
  <si>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</si>
  <si>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</si>
  <si>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</si>
  <si>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</si>
  <si>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</si>
  <si>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</si>
  <si>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</si>
  <si>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</si>
  <si>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</si>
  <si>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</si>
  <si>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</si>
  <si>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</si>
  <si>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</si>
  <si>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</si>
  <si>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</si>
  <si>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</si>
  <si>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</si>
  <si>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</si>
  <si>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</si>
  <si>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</si>
  <si>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</si>
  <si>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</si>
  <si>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</si>
  <si>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</si>
  <si>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</si>
  <si>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</si>
  <si>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</si>
  <si>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</si>
  <si>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</si>
  <si>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</si>
  <si>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</si>
  <si>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</si>
  <si>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</si>
  <si>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</si>
  <si>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</si>
  <si>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</si>
  <si>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</si>
  <si>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</si>
  <si>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</si>
  <si>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</si>
  <si>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</si>
  <si>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</si>
  <si>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</si>
  <si>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</si>
  <si>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</si>
  <si>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</si>
  <si>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</si>
  <si>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</si>
  <si>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</si>
  <si>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</si>
  <si>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</si>
  <si>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</si>
  <si>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</si>
  <si>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</si>
  <si>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</si>
  <si>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</si>
  <si>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</si>
  <si>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</si>
  <si>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</si>
  <si>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</si>
  <si>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</si>
  <si>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</si>
  <si>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</si>
  <si>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</si>
  <si>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</si>
  <si>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</si>
  <si>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</si>
  <si>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</si>
  <si>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</si>
  <si>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</si>
  <si>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</si>
  <si>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</si>
  <si>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</si>
  <si>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</si>
  <si>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</si>
  <si>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</si>
  <si>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</si>
  <si>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</si>
  <si>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</si>
  <si>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</si>
  <si>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</si>
  <si>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</si>
  <si>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</si>
  <si>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</si>
  <si>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</si>
  <si>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</si>
  <si>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</si>
  <si>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</si>
  <si>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</si>
  <si>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</si>
  <si>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</si>
  <si>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</si>
  <si>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</si>
  <si>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</si>
  <si>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</si>
  <si>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</si>
  <si>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</si>
  <si>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</si>
  <si>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</si>
  <si>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</si>
  <si>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</si>
  <si>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</si>
  <si>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</si>
  <si>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</si>
  <si>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</si>
  <si>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</si>
  <si>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</si>
  <si>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</si>
  <si>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</si>
  <si>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</si>
  <si>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</si>
  <si>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</si>
  <si>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</si>
  <si>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</si>
  <si>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</si>
  <si>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</si>
  <si>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</si>
  <si>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</si>
  <si>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</si>
  <si>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</si>
  <si>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</si>
  <si>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</si>
  <si>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</si>
  <si>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</si>
  <si>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</si>
  <si>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</si>
  <si>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</si>
  <si>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</si>
  <si>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</si>
  <si>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</si>
  <si>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</si>
  <si>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</si>
  <si>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</si>
  <si>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</si>
  <si>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</si>
  <si>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</si>
  <si>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</si>
  <si>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</si>
  <si>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</si>
  <si>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</si>
  <si>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</si>
  <si>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</si>
  <si>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</si>
  <si>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</si>
  <si>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</si>
  <si>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</si>
  <si>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</si>
  <si>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</si>
  <si>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</si>
  <si>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</si>
  <si>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</si>
  <si>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</si>
  <si>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</si>
  <si>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</si>
  <si>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</si>
  <si>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</si>
  <si>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</si>
  <si>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</si>
  <si>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</si>
  <si>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</si>
  <si>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</si>
  <si>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</si>
  <si>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</si>
  <si>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</si>
  <si>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</si>
  <si>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</si>
  <si>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</si>
  <si>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</si>
  <si>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</si>
  <si>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</si>
  <si>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</si>
  <si>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</si>
  <si>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</si>
  <si>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</si>
  <si>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</si>
  <si>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</si>
  <si>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</si>
  <si>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</si>
  <si>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</si>
  <si>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</si>
  <si>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</si>
  <si>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</si>
  <si>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</si>
  <si>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</si>
  <si>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</si>
  <si>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</si>
  <si>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</si>
  <si>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</si>
  <si>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</si>
  <si>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</si>
  <si>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</si>
  <si>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</si>
  <si>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</si>
  <si>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</si>
  <si>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</si>
  <si>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</si>
  <si>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</si>
  <si>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</si>
  <si>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</si>
  <si>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</si>
  <si>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</si>
  <si>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</si>
  <si>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</si>
  <si>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</si>
  <si>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</si>
  <si>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</si>
  <si>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</si>
  <si>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</si>
  <si>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</si>
  <si>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</si>
  <si>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</si>
  <si>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</si>
  <si>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</si>
  <si>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</si>
  <si>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</si>
  <si>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</si>
  <si>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</si>
  <si>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</si>
  <si>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</si>
  <si>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</si>
  <si>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</si>
  <si>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</si>
  <si>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</si>
  <si>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</si>
  <si>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</si>
  <si>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</si>
  <si>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</si>
  <si>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</si>
  <si>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</si>
  <si>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</si>
  <si>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</si>
  <si>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</si>
  <si>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</si>
  <si>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</si>
  <si>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</si>
  <si>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</si>
  <si>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</si>
  <si>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</si>
  <si>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</si>
  <si>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</si>
  <si>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</si>
  <si>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</si>
  <si>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</si>
  <si>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</si>
  <si>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</si>
  <si>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</si>
  <si>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</si>
  <si>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</si>
  <si>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</si>
  <si>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</si>
  <si>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</si>
  <si>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</si>
  <si>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</si>
  <si>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</si>
  <si>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</si>
  <si>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</si>
  <si>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</si>
  <si>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</si>
  <si>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</si>
  <si>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</si>
  <si>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</si>
  <si>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</si>
  <si>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</si>
  <si>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</si>
  <si>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</si>
  <si>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</si>
  <si>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</si>
  <si>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</si>
  <si>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</si>
  <si>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</si>
  <si>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</si>
  <si>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</si>
  <si>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</si>
  <si>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</si>
  <si>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</si>
  <si>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</si>
  <si>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</si>
  <si>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</si>
  <si>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</si>
  <si>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</si>
  <si>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</si>
  <si>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</si>
  <si>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</si>
  <si>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</si>
  <si>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</si>
  <si>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</si>
  <si>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</si>
  <si>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</si>
  <si>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</si>
  <si>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</si>
  <si>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</si>
  <si>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</si>
  <si>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</si>
  <si>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</si>
  <si>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</si>
  <si>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</si>
  <si>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</si>
  <si>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</si>
  <si>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</si>
  <si>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</si>
  <si>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</si>
  <si>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</si>
  <si>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</si>
  <si>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</si>
  <si>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</si>
  <si>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</si>
  <si>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</si>
  <si>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</si>
  <si>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</si>
  <si>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</si>
  <si>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</si>
  <si>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</si>
  <si>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</si>
  <si>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</si>
  <si>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</si>
  <si>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</si>
  <si>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</si>
  <si>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</si>
  <si>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</si>
  <si>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</si>
  <si>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</si>
  <si>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</si>
  <si>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</si>
  <si>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</si>
  <si>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</si>
  <si>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</si>
  <si>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</si>
  <si>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</si>
  <si>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</si>
  <si>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</si>
  <si>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</si>
  <si>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</si>
  <si>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</si>
  <si>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</si>
  <si>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</si>
  <si>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</si>
  <si>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</si>
  <si>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</si>
  <si>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</si>
  <si>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</si>
  <si>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</si>
  <si>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</si>
  <si>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</si>
  <si>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</si>
  <si>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</si>
  <si>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</si>
  <si>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</si>
  <si>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</si>
  <si>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</si>
  <si>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</si>
  <si>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</si>
  <si>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</si>
  <si>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</si>
  <si>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</si>
  <si>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</si>
  <si>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</si>
  <si>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</si>
  <si>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</si>
  <si>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</si>
  <si>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</si>
  <si>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</si>
  <si>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</si>
  <si>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</si>
  <si>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</si>
  <si>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</si>
  <si>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</si>
  <si>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</si>
  <si>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</si>
  <si>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</si>
  <si>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</si>
  <si>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</si>
  <si>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</si>
  <si>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</si>
  <si>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</si>
  <si>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</si>
  <si>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</si>
  <si>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</si>
  <si>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</si>
  <si>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</si>
  <si>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</si>
  <si>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</si>
  <si>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</si>
  <si>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</si>
  <si>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</si>
  <si>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</si>
  <si>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</si>
  <si>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</si>
  <si>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</si>
  <si>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</si>
  <si>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</si>
  <si>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</si>
  <si>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</si>
  <si>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</si>
  <si>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</si>
  <si>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</si>
  <si>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</si>
  <si>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</si>
  <si>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</si>
  <si>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</si>
  <si>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</si>
  <si>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</si>
  <si>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</si>
  <si>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</si>
  <si>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</si>
  <si>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</si>
  <si>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</si>
  <si>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</si>
  <si>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</si>
  <si>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</si>
  <si>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</si>
  <si>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</si>
  <si>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</si>
  <si>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</si>
  <si>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</si>
  <si>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</si>
  <si>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</si>
  <si>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</si>
  <si>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</si>
  <si>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</si>
  <si>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</si>
  <si>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</si>
  <si>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</si>
  <si>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</si>
  <si>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</si>
  <si>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</si>
  <si>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</si>
  <si>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</si>
  <si>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</si>
  <si>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</si>
  <si>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</si>
  <si>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</si>
  <si>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</si>
  <si>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</si>
  <si>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</si>
  <si>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</si>
  <si>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</si>
  <si>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</si>
  <si>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</si>
  <si>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</si>
  <si>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</si>
  <si>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</si>
  <si>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</si>
  <si>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</si>
  <si>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</si>
  <si>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</si>
  <si>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</si>
  <si>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</si>
  <si>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</si>
  <si>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</si>
  <si>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</si>
  <si>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</si>
  <si>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</si>
  <si>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</si>
  <si>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</si>
  <si>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</si>
  <si>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</si>
  <si>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</si>
  <si>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</si>
  <si>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</si>
  <si>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</si>
  <si>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</si>
  <si>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</si>
  <si>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</si>
  <si>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</si>
  <si>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</si>
  <si>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</si>
  <si>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</si>
  <si>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</si>
  <si>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</si>
  <si>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</si>
  <si>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</si>
  <si>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</si>
  <si>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</si>
  <si>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</si>
  <si>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</si>
  <si>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</si>
  <si>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</si>
  <si>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</si>
  <si>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</si>
  <si>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</si>
  <si>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</si>
  <si>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</si>
  <si>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</si>
  <si>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</si>
  <si>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</si>
  <si>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</si>
  <si>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</si>
  <si>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</si>
  <si>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</si>
  <si>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</si>
  <si>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</si>
  <si>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</si>
  <si>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</si>
  <si>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</si>
  <si>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</si>
  <si>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</si>
  <si>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</si>
  <si>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</si>
  <si>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</si>
  <si>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</si>
  <si>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</si>
  <si>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</si>
  <si>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</si>
  <si>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</si>
  <si>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</si>
  <si>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</si>
  <si>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</si>
  <si>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</si>
  <si>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</si>
  <si>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</si>
  <si>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</si>
  <si>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</si>
  <si>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</si>
  <si>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</si>
  <si>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</si>
  <si>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</si>
  <si>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</si>
  <si>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</si>
  <si>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</si>
  <si>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</si>
  <si>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</si>
  <si>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</si>
  <si>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</si>
  <si>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</si>
  <si>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</si>
  <si>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</si>
  <si>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</si>
  <si>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</si>
  <si>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</si>
  <si>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</si>
  <si>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</si>
  <si>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</si>
  <si>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</si>
  <si>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</si>
  <si>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</si>
  <si>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</si>
  <si>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</si>
  <si>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</si>
  <si>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</si>
  <si>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</si>
  <si>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</si>
  <si>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</si>
  <si>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</si>
  <si>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</si>
  <si>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</si>
  <si>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</si>
  <si>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</si>
  <si>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</si>
  <si>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</si>
  <si>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</si>
  <si>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</si>
  <si>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</si>
  <si>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</si>
  <si>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</si>
  <si>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</si>
  <si>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</si>
  <si>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</si>
  <si>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</si>
  <si>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</si>
  <si>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</si>
  <si>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</si>
  <si>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</si>
  <si>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</si>
  <si>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</si>
  <si>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</si>
  <si>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</si>
  <si>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</si>
  <si>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</si>
  <si>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</si>
  <si>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</si>
  <si>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</si>
  <si>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</si>
  <si>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</si>
  <si>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</si>
  <si>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</si>
  <si>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</si>
  <si>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</si>
  <si>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</si>
  <si>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</si>
  <si>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</si>
  <si>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</si>
  <si>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</si>
  <si>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</si>
  <si>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</si>
  <si>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</si>
  <si>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</si>
  <si>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</si>
  <si>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</si>
  <si>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</si>
  <si>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</si>
  <si>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</si>
  <si>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</si>
  <si>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</si>
  <si>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</si>
  <si>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</si>
  <si>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</si>
  <si>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</si>
  <si>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</si>
  <si>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</si>
  <si>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</si>
  <si>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</si>
  <si>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</si>
  <si>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</si>
  <si>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</si>
  <si>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</si>
  <si>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</si>
  <si>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</si>
  <si>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</si>
  <si>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</si>
  <si>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</si>
  <si>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</si>
  <si>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</si>
  <si>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</si>
  <si>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</si>
  <si>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</si>
  <si>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</si>
  <si>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</si>
  <si>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</si>
  <si>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</si>
  <si>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</si>
  <si>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</si>
  <si>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</si>
  <si>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</si>
  <si>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</si>
  <si>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</si>
  <si>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</si>
  <si>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</si>
  <si>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</si>
  <si>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</si>
  <si>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</si>
  <si>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</si>
  <si>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</si>
  <si>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</si>
  <si>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</si>
  <si>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</si>
  <si>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</si>
  <si>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</si>
  <si>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</si>
  <si>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</si>
  <si>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</si>
  <si>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</si>
  <si>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</si>
  <si>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</si>
  <si>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</si>
  <si>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</si>
  <si>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</si>
  <si>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</si>
  <si>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</si>
  <si>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</si>
  <si>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</si>
  <si>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</si>
  <si>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</si>
  <si>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</si>
  <si>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</si>
  <si>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</si>
  <si>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</si>
  <si>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</si>
  <si>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</si>
  <si>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</si>
  <si>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</si>
  <si>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</si>
  <si>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</si>
  <si>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</si>
  <si>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</si>
  <si>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</si>
  <si>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</si>
  <si>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</si>
  <si>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</si>
  <si>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</si>
  <si>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</si>
  <si>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</si>
  <si>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</si>
  <si>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</si>
  <si>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</si>
  <si>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</si>
  <si>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</si>
  <si>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</si>
  <si>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</si>
  <si>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</si>
  <si>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</si>
  <si>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</si>
  <si>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</si>
  <si>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</si>
  <si>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</si>
  <si>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</si>
  <si>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</si>
  <si>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</si>
  <si>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</si>
  <si>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</si>
  <si>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</si>
  <si>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</si>
  <si>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</si>
  <si>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</si>
  <si>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</si>
  <si>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</si>
  <si>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</si>
  <si>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</si>
  <si>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</si>
  <si>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</si>
  <si>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</si>
  <si>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</si>
  <si>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</si>
  <si>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</si>
  <si>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</si>
  <si>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</si>
  <si>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</si>
  <si>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</si>
  <si>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</si>
  <si>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</si>
  <si>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</si>
  <si>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</si>
  <si>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</si>
  <si>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</si>
  <si>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</si>
  <si>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</si>
  <si>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</si>
  <si>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</si>
  <si>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</si>
  <si>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</si>
  <si>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</si>
  <si>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</si>
  <si>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</si>
  <si>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</si>
  <si>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</si>
  <si>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</si>
  <si>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</si>
  <si>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</si>
  <si>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</si>
  <si>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</si>
  <si>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</si>
  <si>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</si>
  <si>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</si>
  <si>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</si>
  <si>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</si>
  <si>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</si>
  <si>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</si>
  <si>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</si>
  <si>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</si>
  <si>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</si>
  <si>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</si>
  <si>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</si>
  <si>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</si>
  <si>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</si>
  <si>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</si>
  <si>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</si>
  <si>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</si>
  <si>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</si>
  <si>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</si>
  <si>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</si>
  <si>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</si>
  <si>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</si>
  <si>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</si>
  <si>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</si>
  <si>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</si>
  <si>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</si>
  <si>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</si>
  <si>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</si>
  <si>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</si>
  <si>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</si>
  <si>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</si>
  <si>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</si>
  <si>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</si>
  <si>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</si>
  <si>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</si>
  <si>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</si>
  <si>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</si>
  <si>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</si>
  <si>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</si>
  <si>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</si>
  <si>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</si>
  <si>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</si>
  <si>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</si>
  <si>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</si>
  <si>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</si>
  <si>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</si>
  <si>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</si>
  <si>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</si>
  <si>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</si>
  <si>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</si>
  <si>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</si>
  <si>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</si>
  <si>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</si>
  <si>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</si>
  <si>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</si>
  <si>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</si>
  <si>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</si>
  <si>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</si>
  <si>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</si>
  <si>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</si>
  <si>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</si>
  <si>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</si>
  <si>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</si>
  <si>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</si>
  <si>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</si>
  <si>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</si>
  <si>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</si>
  <si>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</si>
  <si>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</si>
  <si>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</si>
  <si>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</si>
  <si>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</si>
  <si>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</si>
  <si>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</si>
  <si>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</si>
  <si>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</si>
  <si>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</si>
  <si>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</si>
  <si>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</si>
  <si>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</si>
  <si>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</si>
  <si>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</si>
  <si>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</si>
  <si>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</si>
  <si>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</si>
  <si>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</si>
  <si>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</si>
  <si>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</si>
  <si>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</si>
  <si>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</si>
  <si>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</si>
  <si>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</si>
  <si>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</si>
  <si>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</si>
  <si>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</si>
  <si>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</si>
  <si>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</si>
  <si>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</si>
  <si>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</si>
  <si>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</si>
  <si>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</si>
  <si>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</si>
  <si>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</si>
  <si>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</si>
  <si>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</si>
  <si>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</si>
  <si>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</si>
  <si>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</si>
  <si>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</si>
  <si>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</si>
  <si>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</si>
  <si>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</si>
  <si>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</si>
  <si>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</si>
  <si>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</si>
  <si>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</si>
  <si>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</si>
  <si>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</si>
  <si>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</si>
  <si>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</si>
  <si>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</si>
  <si>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</si>
  <si>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</si>
  <si>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</si>
  <si>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</si>
  <si>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</si>
  <si>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</si>
  <si>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</si>
  <si>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</si>
  <si>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</si>
  <si>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</si>
  <si>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</si>
  <si>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</si>
  <si>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</si>
  <si>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</si>
  <si>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</si>
  <si>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</si>
  <si>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</si>
  <si>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</si>
  <si>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</si>
  <si>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</si>
  <si>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</si>
  <si>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</si>
  <si>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</si>
  <si>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</si>
  <si>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</si>
  <si>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</si>
  <si>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</si>
  <si>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</si>
  <si>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</si>
  <si>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</si>
  <si>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</si>
  <si>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</si>
  <si>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</si>
  <si>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</si>
  <si>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</si>
  <si>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</si>
  <si>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</si>
  <si>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</si>
  <si>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</si>
  <si>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</si>
  <si>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</si>
  <si>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</si>
  <si>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</si>
  <si>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</si>
  <si>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</si>
  <si>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</si>
  <si>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</si>
  <si>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</si>
  <si>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</si>
  <si>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</si>
  <si>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</si>
  <si>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</si>
  <si>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</si>
  <si>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</si>
  <si>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</si>
  <si>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</si>
  <si>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</si>
  <si>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</si>
  <si>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</si>
  <si>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</si>
  <si>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</si>
  <si>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</si>
  <si>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</si>
  <si>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</si>
  <si>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</si>
  <si>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</si>
  <si>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</si>
  <si>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</si>
  <si>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</si>
  <si>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</si>
  <si>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</si>
  <si>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</si>
  <si>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</si>
  <si>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</si>
  <si>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</si>
  <si>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</si>
  <si>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</si>
  <si>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</si>
  <si>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</si>
  <si>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</si>
  <si>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</si>
  <si>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</si>
  <si>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</si>
  <si>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</si>
  <si>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</si>
  <si>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</si>
  <si>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</si>
  <si>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</si>
  <si>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</si>
  <si>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</si>
  <si>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</si>
  <si>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</si>
  <si>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</si>
  <si>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</si>
  <si>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</si>
  <si>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</si>
  <si>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</si>
  <si>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</si>
  <si>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</si>
  <si>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</si>
  <si>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</si>
  <si>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</si>
  <si>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</si>
  <si>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</si>
  <si>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</si>
  <si>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</si>
  <si>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</si>
  <si>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</si>
  <si>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</si>
  <si>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</si>
  <si>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</si>
  <si>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</si>
  <si>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</si>
  <si>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</si>
  <si>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</si>
  <si>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</si>
  <si>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</si>
  <si>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</si>
  <si>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</si>
  <si>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</si>
  <si>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</si>
  <si>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</si>
  <si>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</si>
  <si>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</si>
  <si>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</si>
  <si>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</si>
  <si>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</si>
  <si>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</si>
  <si>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</si>
  <si>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</si>
  <si>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</si>
  <si>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</si>
  <si>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</si>
  <si>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</si>
  <si>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</si>
  <si>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</si>
  <si>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</si>
  <si>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</si>
  <si>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</si>
  <si>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</si>
  <si>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</si>
  <si>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</si>
  <si>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</si>
  <si>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</si>
  <si>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</si>
  <si>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</si>
  <si>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</si>
  <si>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</si>
  <si>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</si>
  <si>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</si>
  <si>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</si>
  <si>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</si>
  <si>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</si>
  <si>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</si>
  <si>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</si>
  <si>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</si>
  <si>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</si>
  <si>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</si>
  <si>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</si>
  <si>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</si>
  <si>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</si>
  <si>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</si>
  <si>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</si>
  <si>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</si>
  <si>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</si>
  <si>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</si>
  <si>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</si>
  <si>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</si>
  <si>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</si>
  <si>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</si>
  <si>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</si>
  <si>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</si>
  <si>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</si>
  <si>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</si>
  <si>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</si>
  <si>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</si>
  <si>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</si>
  <si>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</si>
  <si>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</si>
  <si>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</si>
  <si>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</si>
  <si>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</si>
  <si>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</si>
  <si>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</si>
  <si>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</si>
  <si>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</si>
  <si>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</si>
  <si>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</si>
  <si>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</si>
  <si>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</si>
  <si>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</si>
  <si>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</si>
  <si>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</si>
  <si>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</si>
  <si>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</si>
  <si>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</si>
  <si>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</si>
  <si>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</si>
  <si>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</si>
  <si>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</si>
  <si>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</si>
  <si>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</si>
  <si>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</si>
  <si>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</si>
  <si>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</si>
  <si>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</si>
  <si>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</si>
  <si>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</si>
  <si>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</si>
  <si>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</si>
  <si>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</si>
  <si>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</si>
  <si>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</si>
  <si>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</si>
  <si>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</si>
  <si>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</si>
  <si>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</si>
  <si>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</si>
  <si>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</si>
  <si>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</si>
  <si>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</si>
  <si>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</si>
  <si>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</si>
  <si>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</si>
  <si>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</si>
  <si>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</si>
  <si>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</si>
  <si>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</si>
  <si>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</si>
  <si>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</si>
  <si>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</si>
  <si>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</si>
  <si>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</si>
  <si>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</si>
  <si>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</si>
  <si>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</si>
  <si>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</si>
  <si>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</si>
  <si>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</si>
  <si>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</si>
  <si>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</si>
  <si>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</si>
  <si>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</si>
  <si>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</si>
  <si>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</si>
  <si>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</si>
  <si>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</si>
  <si>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</si>
  <si>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</si>
  <si>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</si>
  <si>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</si>
  <si>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</si>
  <si>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</si>
  <si>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</si>
  <si>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</si>
  <si>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</si>
  <si>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</si>
  <si>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</si>
  <si>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</si>
  <si>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</si>
  <si>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</si>
  <si>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</si>
  <si>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</si>
  <si>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</si>
  <si>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</si>
  <si>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</si>
  <si>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</si>
  <si>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</si>
  <si>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</si>
  <si>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</si>
  <si>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</si>
  <si>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</si>
  <si>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</si>
  <si>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</si>
  <si>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</si>
  <si>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</si>
  <si>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</si>
  <si>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</si>
  <si>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</si>
  <si>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</si>
  <si>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</si>
  <si>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</si>
  <si>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</si>
  <si>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</si>
  <si>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</si>
  <si>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</si>
  <si>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</si>
  <si>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</si>
  <si>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</si>
  <si>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</si>
  <si>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</si>
  <si>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</si>
  <si>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</si>
  <si>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</si>
  <si>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</si>
  <si>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</si>
  <si>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</si>
  <si>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</si>
  <si>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</si>
  <si>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</si>
  <si>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</si>
  <si>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</si>
  <si>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</si>
  <si>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</si>
  <si>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</si>
  <si>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</si>
  <si>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</si>
  <si>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</si>
  <si>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</si>
  <si>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</si>
  <si>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</si>
  <si>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</si>
  <si>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</si>
  <si>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</si>
  <si>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</si>
  <si>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</si>
  <si>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</si>
  <si>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</si>
  <si>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</si>
  <si>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</si>
  <si>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</si>
  <si>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</si>
  <si>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</si>
  <si>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</si>
  <si>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</si>
  <si>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</si>
  <si>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</si>
  <si>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</si>
  <si>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</si>
  <si>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</si>
  <si>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</si>
  <si>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</si>
  <si>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</si>
  <si>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</si>
  <si>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</si>
  <si>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</si>
  <si>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</si>
  <si>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</si>
  <si>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</si>
  <si>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</si>
  <si>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</si>
  <si>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</si>
  <si>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</si>
  <si>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</si>
  <si>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</si>
  <si>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</si>
  <si>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</si>
  <si>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</si>
  <si>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</si>
  <si>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</si>
  <si>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</si>
  <si>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</si>
  <si>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</si>
  <si>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</si>
  <si>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</si>
  <si>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</si>
  <si>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</si>
  <si>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</si>
  <si>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</si>
  <si>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</si>
  <si>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</si>
  <si>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</si>
  <si>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</si>
  <si>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</si>
  <si>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</si>
  <si>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</si>
  <si>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</si>
  <si>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</si>
  <si>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</si>
  <si>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</si>
  <si>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</si>
  <si>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</si>
  <si>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</si>
  <si>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</si>
  <si>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</si>
  <si>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</si>
  <si>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</si>
  <si>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</si>
  <si>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</si>
  <si>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</si>
  <si>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</si>
  <si>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</si>
  <si>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</si>
  <si>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</si>
  <si>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</si>
  <si>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</si>
  <si>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</si>
  <si>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</si>
  <si>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</si>
  <si>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</si>
  <si>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</si>
  <si>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</si>
  <si>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</si>
  <si>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</si>
  <si>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</si>
  <si>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</si>
  <si>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</si>
  <si>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</si>
  <si>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</si>
  <si>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</si>
  <si>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</si>
  <si>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</si>
  <si>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</si>
  <si>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</si>
  <si>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</si>
  <si>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</si>
  <si>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</si>
  <si>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</si>
  <si>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</si>
  <si>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</si>
  <si>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</si>
  <si>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</si>
  <si>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</si>
  <si>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</si>
  <si>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</si>
  <si>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</si>
  <si>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</si>
  <si>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</si>
  <si>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</si>
  <si>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</si>
  <si>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</si>
  <si>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</si>
  <si>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</si>
  <si>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</si>
  <si>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</si>
  <si>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</si>
  <si>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</si>
  <si>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</si>
  <si>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</si>
  <si>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</si>
  <si>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</si>
  <si>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</si>
  <si>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</si>
  <si>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</si>
  <si>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</si>
  <si>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</si>
  <si>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</si>
  <si>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</si>
  <si>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</si>
  <si>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</si>
  <si>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</si>
  <si>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</si>
  <si>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</si>
  <si>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</si>
  <si>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</si>
  <si>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</si>
  <si>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</si>
  <si>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</si>
  <si>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</si>
  <si>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</si>
  <si>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</si>
  <si>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</si>
  <si>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</si>
  <si>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</si>
  <si>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</si>
  <si>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</si>
  <si>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</si>
  <si>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</si>
  <si>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</si>
  <si>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</si>
  <si>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</si>
  <si>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</si>
  <si>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</si>
  <si>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</si>
  <si>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</si>
  <si>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</si>
  <si>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</si>
  <si>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</si>
  <si>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</si>
  <si>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</si>
  <si>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</si>
  <si>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</si>
  <si>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</si>
  <si>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</si>
  <si>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</si>
  <si>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</si>
  <si>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</si>
  <si>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</si>
  <si>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</si>
  <si>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</si>
  <si>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</si>
  <si>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</si>
  <si>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</si>
  <si>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</si>
  <si>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</si>
  <si>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</si>
  <si>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</si>
  <si>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</si>
  <si>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</si>
  <si>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</si>
  <si>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</si>
  <si>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</si>
  <si>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</si>
  <si>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</si>
  <si>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</si>
  <si>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</si>
  <si>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</si>
  <si>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</si>
  <si>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</si>
  <si>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</si>
  <si>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</si>
  <si>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</si>
  <si>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</si>
  <si>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</si>
  <si>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</si>
  <si>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</si>
  <si>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</si>
  <si>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</si>
  <si>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</si>
  <si>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</si>
  <si>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</si>
  <si>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</si>
  <si>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</si>
  <si>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</si>
  <si>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</si>
  <si>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</si>
  <si>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</si>
  <si>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</si>
  <si>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</si>
  <si>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</si>
  <si>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</si>
  <si>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</si>
  <si>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</si>
  <si>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</si>
  <si>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</si>
  <si>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</si>
  <si>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</si>
  <si>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</si>
  <si>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</si>
  <si>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</si>
  <si>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</si>
  <si>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</si>
  <si>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</si>
  <si>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</si>
  <si>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</si>
  <si>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</si>
  <si>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</si>
  <si>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</si>
  <si>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</si>
  <si>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</si>
  <si>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</si>
  <si>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</si>
  <si>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</si>
  <si>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</si>
  <si>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</si>
  <si>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</si>
  <si>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</si>
  <si>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</si>
  <si>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</si>
  <si>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</si>
  <si>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</si>
  <si>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</si>
  <si>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</si>
  <si>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</si>
  <si>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</si>
  <si>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</si>
  <si>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</si>
  <si>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</si>
  <si>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</si>
  <si>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</si>
  <si>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</si>
  <si>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</si>
  <si>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</si>
  <si>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</si>
  <si>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</si>
  <si>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</si>
  <si>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</si>
  <si>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</si>
  <si>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</si>
  <si>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</si>
  <si>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</si>
  <si>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</si>
  <si>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</si>
  <si>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</si>
  <si>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</si>
  <si>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</si>
  <si>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</si>
  <si>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</si>
  <si>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</si>
  <si>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</si>
  <si>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</si>
  <si>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</si>
  <si>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</si>
  <si>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</si>
  <si>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</si>
  <si>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</si>
  <si>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</si>
  <si>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</si>
  <si>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</si>
  <si>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</si>
  <si>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</si>
  <si>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</si>
  <si>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</si>
  <si>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</si>
  <si>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</si>
  <si>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</si>
  <si>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</si>
  <si>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</si>
  <si>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</si>
  <si>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</si>
  <si>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</si>
  <si>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</si>
  <si>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</si>
  <si>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</si>
  <si>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</si>
  <si>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</si>
  <si>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</si>
  <si>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</si>
  <si>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</si>
  <si>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</si>
  <si>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</si>
  <si>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</si>
  <si>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</si>
  <si>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</si>
  <si>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</si>
  <si>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</si>
  <si>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</si>
  <si>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</si>
  <si>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</si>
  <si>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</si>
  <si>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</si>
  <si>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</si>
  <si>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</si>
  <si>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</si>
  <si>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</si>
  <si>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</si>
  <si>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</si>
  <si>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</si>
  <si>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</si>
  <si>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</si>
  <si>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</si>
  <si>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</si>
  <si>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</si>
  <si>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</si>
  <si>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</si>
  <si>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</si>
  <si>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</si>
  <si>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</si>
  <si>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</si>
  <si>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</si>
  <si>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</si>
  <si>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</si>
  <si>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</si>
  <si>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</si>
  <si>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</si>
  <si>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</si>
  <si>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</si>
  <si>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</si>
  <si>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</si>
  <si>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</si>
  <si>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</si>
  <si>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</si>
  <si>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</si>
  <si>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</si>
  <si>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</si>
  <si>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</si>
  <si>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</si>
  <si>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</si>
  <si>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</si>
  <si>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</si>
  <si>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</si>
  <si>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</si>
  <si>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</si>
  <si>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</si>
  <si>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</si>
  <si>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</si>
  <si>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</si>
  <si>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</si>
  <si>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</si>
  <si>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</si>
  <si>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</si>
  <si>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</si>
  <si>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</si>
  <si>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</si>
  <si>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</si>
  <si>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</si>
  <si>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</si>
  <si>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</si>
  <si>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</si>
  <si>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</si>
  <si>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</si>
  <si>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</si>
  <si>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</si>
  <si>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</si>
  <si>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</si>
  <si>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</si>
  <si>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</si>
  <si>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</si>
  <si>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</si>
  <si>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</si>
  <si>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</si>
  <si>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</si>
  <si>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</si>
  <si>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</si>
  <si>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</si>
  <si>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</si>
  <si>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</si>
  <si>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</si>
  <si>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</si>
  <si>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</si>
  <si>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</si>
  <si>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</si>
  <si>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</si>
  <si>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</si>
  <si>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</si>
  <si>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</si>
  <si>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</si>
  <si>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</si>
  <si>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</si>
  <si>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</si>
  <si>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</si>
  <si>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</si>
  <si>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</si>
  <si>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</si>
  <si>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</si>
  <si>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</si>
  <si>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</si>
  <si>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</si>
  <si>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</si>
  <si>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</si>
  <si>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</si>
  <si>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</si>
  <si>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</si>
  <si>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</si>
  <si>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</si>
  <si>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</si>
  <si>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</si>
  <si>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</si>
  <si>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</si>
  <si>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</si>
  <si>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</si>
  <si>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</si>
  <si>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</si>
  <si>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</si>
  <si>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</si>
  <si>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</si>
  <si>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</si>
  <si>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</si>
  <si>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</si>
  <si>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</si>
  <si>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</si>
  <si>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</si>
  <si>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</si>
  <si>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</si>
  <si>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</si>
  <si>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</si>
  <si>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</si>
  <si>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</si>
  <si>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</si>
  <si>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</si>
  <si>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</si>
  <si>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</si>
  <si>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</si>
  <si>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</si>
  <si>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</si>
  <si>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</si>
  <si>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</si>
  <si>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</si>
  <si>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</si>
  <si>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</si>
  <si>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</si>
  <si>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</si>
  <si>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</si>
  <si>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</si>
  <si>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</si>
  <si>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</si>
  <si>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</si>
  <si>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</si>
  <si>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</si>
  <si>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</si>
  <si>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</si>
  <si>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</si>
  <si>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</si>
  <si>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</si>
  <si>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</si>
  <si>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</si>
  <si>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</si>
  <si>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</si>
  <si>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</si>
  <si>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</si>
  <si>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</si>
  <si>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</si>
  <si>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</si>
  <si>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</si>
  <si>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</si>
  <si>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</si>
  <si>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</si>
  <si>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</si>
  <si>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</si>
  <si>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</si>
  <si>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</si>
  <si>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</si>
  <si>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</si>
  <si>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</si>
  <si>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</si>
  <si>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</si>
  <si>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</si>
  <si>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</si>
  <si>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</si>
  <si>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</si>
  <si>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</si>
  <si>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</si>
  <si>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</si>
  <si>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</si>
  <si>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</si>
  <si>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</si>
  <si>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</si>
  <si>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</si>
  <si>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</si>
  <si>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</si>
  <si>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</si>
  <si>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</si>
  <si>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</si>
  <si>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</si>
  <si>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</si>
  <si>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</si>
  <si>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</si>
  <si>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</si>
  <si>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</si>
  <si>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</si>
  <si>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</si>
  <si>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</si>
  <si>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</si>
  <si>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</si>
  <si>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</si>
  <si>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</si>
  <si>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</si>
  <si>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</si>
  <si>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</si>
  <si>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</si>
  <si>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</si>
  <si>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</si>
  <si>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</si>
  <si>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</si>
  <si>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</si>
  <si>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</si>
  <si>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</si>
  <si>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</si>
  <si>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</si>
  <si>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</si>
  <si>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</si>
  <si>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</si>
  <si>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</si>
  <si>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</si>
  <si>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</si>
  <si>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</si>
  <si>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</si>
  <si>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</si>
  <si>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</si>
  <si>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</si>
  <si>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</si>
  <si>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</si>
  <si>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</si>
  <si>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</si>
  <si>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</si>
  <si>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</si>
  <si>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</si>
  <si>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</si>
  <si>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</si>
  <si>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</si>
  <si>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</si>
  <si>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</si>
  <si>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</si>
  <si>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</si>
  <si>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</si>
  <si>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</si>
  <si>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</si>
  <si>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</si>
  <si>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</si>
  <si>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</si>
  <si>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</si>
  <si>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</si>
  <si>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</si>
  <si>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</si>
  <si>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</si>
  <si>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</si>
  <si>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</si>
  <si>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</si>
  <si>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</si>
  <si>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</si>
  <si>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</si>
  <si>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</si>
  <si>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</si>
  <si>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</si>
  <si>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</si>
  <si>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</si>
  <si>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</si>
  <si>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</si>
  <si>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</si>
  <si>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</si>
  <si>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</si>
  <si>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</si>
  <si>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</si>
  <si>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</si>
  <si>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</si>
  <si>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</si>
  <si>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</si>
  <si>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</si>
  <si>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</si>
  <si>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</si>
  <si>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</si>
  <si>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</si>
  <si>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</si>
  <si>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</si>
  <si>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</si>
  <si>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</si>
  <si>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</si>
  <si>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</si>
  <si>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</si>
  <si>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</si>
  <si>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</si>
  <si>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</si>
  <si>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</si>
  <si>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</si>
  <si>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</si>
  <si>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</si>
  <si>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</si>
  <si>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</si>
  <si>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</si>
  <si>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</si>
  <si>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</si>
  <si>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</si>
  <si>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</si>
  <si>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</si>
  <si>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</si>
  <si>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</si>
  <si>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</si>
  <si>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</si>
  <si>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</si>
  <si>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</si>
  <si>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</si>
  <si>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</si>
  <si>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</si>
  <si>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</si>
  <si>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</si>
  <si>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</si>
  <si>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</si>
  <si>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</si>
  <si>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</si>
  <si>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</si>
  <si>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</si>
  <si>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</si>
  <si>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</si>
  <si>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</si>
  <si>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</si>
  <si>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</si>
  <si>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</si>
  <si>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</si>
  <si>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</si>
  <si>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</si>
  <si>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</si>
  <si>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</si>
  <si>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</si>
  <si>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</si>
  <si>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</si>
  <si>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</si>
  <si>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</si>
  <si>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</si>
  <si>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</si>
  <si>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</si>
  <si>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</si>
  <si>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</si>
  <si>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</si>
  <si>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</si>
  <si>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</si>
  <si>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</si>
  <si>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</si>
  <si>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</si>
  <si>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</si>
  <si>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</si>
  <si>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</si>
  <si>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</si>
  <si>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</si>
  <si>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</si>
  <si>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</si>
  <si>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</si>
  <si>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</si>
  <si>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</si>
  <si>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</si>
  <si>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</si>
  <si>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</si>
  <si>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</si>
  <si>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</si>
  <si>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</si>
  <si>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</si>
  <si>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</si>
  <si>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</si>
  <si>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</si>
  <si>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</si>
  <si>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</si>
  <si>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</si>
  <si>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</si>
  <si>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</si>
  <si>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</si>
  <si>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</si>
  <si>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</si>
  <si>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</si>
  <si>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</si>
  <si>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</si>
  <si>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</si>
  <si>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</si>
  <si>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</si>
  <si>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</si>
  <si>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</si>
  <si>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</si>
  <si>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</si>
  <si>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</si>
  <si>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</si>
  <si>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</si>
  <si>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</si>
  <si>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</si>
  <si>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</si>
  <si>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</si>
  <si>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</si>
  <si>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</si>
  <si>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</si>
  <si>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</si>
  <si>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</si>
  <si>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</si>
  <si>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</si>
  <si>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</si>
  <si>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</si>
  <si>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</si>
  <si>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</si>
  <si>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</si>
  <si>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</si>
  <si>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</si>
  <si>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</si>
  <si>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</si>
  <si>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</si>
  <si>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</si>
  <si>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</si>
  <si>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</si>
  <si>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</si>
  <si>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</si>
  <si>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</si>
  <si>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</si>
  <si>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</si>
  <si>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</si>
  <si>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</si>
  <si>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</si>
  <si>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</si>
  <si>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</si>
  <si>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</si>
  <si>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</si>
  <si>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</si>
  <si>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</si>
  <si>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</si>
  <si>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</si>
  <si>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</si>
  <si>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</si>
  <si>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</si>
  <si>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</si>
  <si>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</si>
  <si>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</si>
  <si>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</si>
  <si>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</si>
  <si>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</si>
  <si>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</si>
  <si>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</si>
  <si>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</si>
  <si>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</si>
  <si>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</si>
  <si>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</si>
  <si>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</si>
  <si>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</si>
  <si>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</si>
  <si>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</si>
  <si>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</si>
  <si>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</si>
  <si>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</si>
  <si>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</si>
  <si>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</si>
  <si>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</si>
  <si>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</si>
  <si>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</si>
  <si>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</si>
  <si>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</si>
  <si>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</si>
  <si>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</si>
  <si>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</si>
  <si>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</si>
  <si>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</si>
  <si>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</si>
  <si>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</si>
  <si>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</si>
  <si>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</si>
  <si>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</si>
  <si>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</si>
  <si>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</si>
  <si>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</si>
  <si>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</si>
  <si>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</si>
  <si>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</si>
  <si>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</si>
  <si>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</si>
  <si>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</si>
  <si>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</si>
  <si>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</si>
  <si>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</si>
  <si>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</si>
  <si>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</si>
  <si>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</si>
  <si>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</si>
  <si>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</si>
  <si>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</si>
  <si>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</si>
  <si>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</si>
  <si>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</si>
  <si>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</si>
  <si>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</si>
  <si>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</si>
  <si>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</si>
  <si>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</si>
  <si>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</si>
  <si>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</si>
  <si>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</si>
  <si>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</si>
  <si>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</si>
  <si>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</si>
  <si>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</si>
  <si>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</si>
  <si>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</si>
  <si>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</si>
  <si>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</si>
  <si>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</si>
  <si>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</si>
  <si>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</si>
  <si>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</si>
  <si>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</si>
  <si>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</si>
  <si>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</si>
  <si>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</si>
  <si>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</si>
  <si>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</si>
  <si>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</si>
  <si>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</si>
  <si>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</si>
  <si>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</si>
  <si>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</si>
  <si>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</si>
  <si>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</si>
  <si>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</si>
  <si>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</si>
  <si>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</si>
  <si>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</si>
  <si>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</si>
  <si>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</si>
  <si>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</si>
  <si>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</si>
  <si>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</si>
  <si>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</si>
  <si>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</si>
  <si>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</si>
  <si>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</si>
  <si>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</si>
  <si>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</si>
  <si>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</si>
  <si>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</si>
  <si>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</si>
  <si>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</si>
  <si>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</si>
  <si>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</si>
  <si>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</si>
  <si>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</si>
  <si>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</si>
  <si>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</si>
  <si>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</si>
  <si>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</si>
  <si>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</si>
  <si>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</si>
  <si>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</si>
  <si>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</si>
  <si>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</si>
  <si>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</si>
  <si>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</si>
  <si>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</si>
  <si>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</si>
  <si>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</si>
  <si>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</si>
  <si>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</si>
  <si>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</si>
  <si>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</si>
  <si>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</si>
  <si>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</si>
  <si>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</si>
  <si>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</si>
  <si>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</si>
  <si>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</si>
  <si>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</si>
  <si>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</si>
  <si>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</si>
  <si>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</si>
  <si>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</si>
  <si>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</si>
  <si>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</si>
  <si>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</si>
  <si>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</si>
  <si>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</si>
  <si>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</si>
  <si>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</si>
  <si>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</si>
  <si>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</si>
  <si>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</si>
  <si>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</si>
  <si>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</si>
  <si>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</si>
  <si>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</si>
  <si>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</si>
  <si>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</si>
  <si>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</si>
  <si>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</si>
  <si>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</si>
  <si>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</si>
  <si>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</si>
  <si>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</si>
  <si>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</si>
  <si>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</si>
  <si>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</si>
  <si>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</si>
  <si>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</si>
  <si>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</si>
  <si>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</si>
  <si>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</si>
  <si>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</si>
  <si>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</si>
  <si>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</si>
  <si>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</si>
  <si>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</si>
  <si>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</si>
  <si>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</si>
  <si>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</si>
  <si>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</si>
  <si>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</si>
  <si>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</si>
  <si>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</si>
  <si>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</si>
  <si>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</si>
  <si>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</si>
  <si>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</si>
  <si>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</si>
  <si>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</si>
  <si>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</si>
  <si>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</si>
  <si>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</si>
  <si>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</si>
  <si>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</si>
  <si>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</si>
  <si>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</si>
  <si>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</si>
  <si>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</si>
  <si>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</si>
  <si>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</si>
  <si>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</si>
  <si>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</si>
  <si>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</si>
  <si>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</si>
  <si>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</si>
  <si>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</si>
  <si>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</si>
  <si>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</si>
  <si>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</si>
  <si>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</si>
  <si>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</si>
  <si>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</si>
  <si>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</si>
  <si>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</si>
  <si>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</si>
  <si>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</si>
  <si>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</si>
  <si>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</si>
  <si>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</si>
  <si>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</si>
  <si>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</si>
  <si>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</si>
  <si>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</si>
  <si>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</si>
  <si>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</si>
  <si>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</si>
  <si>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</si>
  <si>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</si>
  <si>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</si>
  <si>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</si>
  <si>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</si>
  <si>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</si>
  <si>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</si>
  <si>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</si>
  <si>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</si>
  <si>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</si>
  <si>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</si>
  <si>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</si>
  <si>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</si>
  <si>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</si>
  <si>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</si>
  <si>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</si>
  <si>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</si>
  <si>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</si>
  <si>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</si>
  <si>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</si>
  <si>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</si>
  <si>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</si>
  <si>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</si>
  <si>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</si>
  <si>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</si>
  <si>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</si>
  <si>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</si>
  <si>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</si>
  <si>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</si>
  <si>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</si>
  <si>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</si>
  <si>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</si>
  <si>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</si>
  <si>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</si>
  <si>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</si>
  <si>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</si>
  <si>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</si>
  <si>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</si>
  <si>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</si>
  <si>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</si>
  <si>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</si>
  <si>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</si>
  <si>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</si>
  <si>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</si>
  <si>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</si>
  <si>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</si>
  <si>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</si>
  <si>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</si>
  <si>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</si>
  <si>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</si>
  <si>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</si>
  <si>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</si>
  <si>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</si>
  <si>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</si>
  <si>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</si>
  <si>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</si>
  <si>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</si>
  <si>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</si>
  <si>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</si>
  <si>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</si>
  <si>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</si>
  <si>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</si>
  <si>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</si>
  <si>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</si>
  <si>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</si>
  <si>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</si>
  <si>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</si>
  <si>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</si>
  <si>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</si>
  <si>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</si>
  <si>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</si>
  <si>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</si>
  <si>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</si>
  <si>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</si>
  <si>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</si>
  <si>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</si>
  <si>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</si>
  <si>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</si>
  <si>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</si>
  <si>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</si>
  <si>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</si>
  <si>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</si>
  <si>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</si>
  <si>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</si>
  <si>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</si>
  <si>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</si>
  <si>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</si>
  <si>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</si>
  <si>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</si>
  <si>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</si>
  <si>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</si>
  <si>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</si>
  <si>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</si>
  <si>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</si>
  <si>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</si>
  <si>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</si>
  <si>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</si>
  <si>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</si>
  <si>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</si>
  <si>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</si>
  <si>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</si>
  <si>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</si>
  <si>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</si>
  <si>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</si>
  <si>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</si>
  <si>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</si>
  <si>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</si>
  <si>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</si>
  <si>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</si>
  <si>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</si>
  <si>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</si>
  <si>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</si>
  <si>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</si>
  <si>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</si>
  <si>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</si>
  <si>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</si>
  <si>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</si>
  <si>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</si>
  <si>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</si>
  <si>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</si>
  <si>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</si>
  <si>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</si>
  <si>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</si>
  <si>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</si>
  <si>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</si>
  <si>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</si>
  <si>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</si>
  <si>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</si>
  <si>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</si>
  <si>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</si>
  <si>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</si>
  <si>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</si>
  <si>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</si>
  <si>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</si>
  <si>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</si>
  <si>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</si>
  <si>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</si>
  <si>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</si>
  <si>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</si>
  <si>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</si>
  <si>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</si>
  <si>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</si>
  <si>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</si>
  <si>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</si>
  <si>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</si>
  <si>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</si>
  <si>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</si>
  <si>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</si>
  <si>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</si>
  <si>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</si>
  <si>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</si>
  <si>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</si>
  <si>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</si>
  <si>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</si>
  <si>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</si>
  <si>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</si>
  <si>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</si>
  <si>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</si>
  <si>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</si>
  <si>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</si>
  <si>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</si>
  <si>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</si>
  <si>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</si>
  <si>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</si>
  <si>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</si>
  <si>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</si>
  <si>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</si>
  <si>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</si>
  <si>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</si>
  <si>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</si>
  <si>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</si>
  <si>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</si>
  <si>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</si>
  <si>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</si>
  <si>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</si>
  <si>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</si>
  <si>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</si>
  <si>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</si>
  <si>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</si>
  <si>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</si>
  <si>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</si>
  <si>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</si>
  <si>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</si>
  <si>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</si>
  <si>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</si>
  <si>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</si>
  <si>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</si>
  <si>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</si>
  <si>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</si>
  <si>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</si>
  <si>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</si>
  <si>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</si>
  <si>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</si>
  <si>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</si>
  <si>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</si>
  <si>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</si>
  <si>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</si>
  <si>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</si>
  <si>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</si>
  <si>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</si>
  <si>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</si>
  <si>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</si>
  <si>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</si>
  <si>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</si>
  <si>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</si>
  <si>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</si>
  <si>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</si>
  <si>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</si>
  <si>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</si>
  <si>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</si>
  <si>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</si>
  <si>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</si>
  <si>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</si>
  <si>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</si>
  <si>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</si>
  <si>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</si>
  <si>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</si>
  <si>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</si>
  <si>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</si>
  <si>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</si>
  <si>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</si>
  <si>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</si>
  <si>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</si>
  <si>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</si>
  <si>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</si>
  <si>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</si>
  <si>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</si>
  <si>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</si>
  <si>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</si>
  <si>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</si>
  <si>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</si>
  <si>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</si>
  <si>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</si>
  <si>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</si>
  <si>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</si>
  <si>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</si>
  <si>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</si>
  <si>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</si>
  <si>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</si>
  <si>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</si>
  <si>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</si>
  <si>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</si>
  <si>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</si>
  <si>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</si>
  <si>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</si>
  <si>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</si>
  <si>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</si>
  <si>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</si>
  <si>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</si>
  <si>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</si>
  <si>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</si>
  <si>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</si>
  <si>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</si>
  <si>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</si>
  <si>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</si>
  <si>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</si>
  <si>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</si>
  <si>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</si>
  <si>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</si>
  <si>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</si>
  <si>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</si>
  <si>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</si>
  <si>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</si>
  <si>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</si>
  <si>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</si>
  <si>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</si>
  <si>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</si>
  <si>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</si>
  <si>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</si>
  <si>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</si>
  <si>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</si>
  <si>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</si>
  <si>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</si>
  <si>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</si>
  <si>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</si>
  <si>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</si>
  <si>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</si>
  <si>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</si>
  <si>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</si>
  <si>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</si>
  <si>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</si>
  <si>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</si>
  <si>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</si>
  <si>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</si>
  <si>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</si>
  <si>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</si>
  <si>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</si>
  <si>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</si>
  <si>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</si>
  <si>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</si>
  <si>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</si>
  <si>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</si>
  <si>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</si>
  <si>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</si>
  <si>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</si>
  <si>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</si>
  <si>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</si>
  <si>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</si>
  <si>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</si>
  <si>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</si>
  <si>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</si>
  <si>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</si>
  <si>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</si>
  <si>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</si>
  <si>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</si>
  <si>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</si>
  <si>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</si>
  <si>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</si>
  <si>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</si>
  <si>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</si>
  <si>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</si>
  <si>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</si>
  <si>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</si>
  <si>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</si>
  <si>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</si>
  <si>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</si>
  <si>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</si>
  <si>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</si>
  <si>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</si>
  <si>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</si>
  <si>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</si>
  <si>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</si>
  <si>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</si>
  <si>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</si>
  <si>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</si>
  <si>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</si>
  <si>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</si>
  <si>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</si>
  <si>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</si>
  <si>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</si>
  <si>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</si>
  <si>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</si>
  <si>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</si>
  <si>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</si>
  <si>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</si>
  <si>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</si>
  <si>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</si>
  <si>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</si>
  <si>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</si>
  <si>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</si>
  <si>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</si>
  <si>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</si>
  <si>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</si>
  <si>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</si>
  <si>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</si>
  <si>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</si>
  <si>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</si>
  <si>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</si>
  <si>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</si>
  <si>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</si>
  <si>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</si>
  <si>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</si>
  <si>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</si>
  <si>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</si>
  <si>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</si>
  <si>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</si>
  <si>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</si>
  <si>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</si>
  <si>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</si>
  <si>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</si>
  <si>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</si>
  <si>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</si>
  <si>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</si>
  <si>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</si>
  <si>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</si>
  <si>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</si>
  <si>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</si>
  <si>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</si>
  <si>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</si>
  <si>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</si>
  <si>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</si>
  <si>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</si>
  <si>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</si>
  <si>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</si>
  <si>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</si>
  <si>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</si>
  <si>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</si>
  <si>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</si>
  <si>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</si>
  <si>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</si>
  <si>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</si>
  <si>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</si>
  <si>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</si>
  <si>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</si>
  <si>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</si>
  <si>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</si>
  <si>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</si>
  <si>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</si>
  <si>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</si>
  <si>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</si>
  <si>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</si>
  <si>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</si>
  <si>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</si>
  <si>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</si>
  <si>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</si>
  <si>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</si>
  <si>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</si>
  <si>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</si>
  <si>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</si>
  <si>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</si>
  <si>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</si>
  <si>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</si>
  <si>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</si>
  <si>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</si>
  <si>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</si>
  <si>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</si>
  <si>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</si>
  <si>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</si>
  <si>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</si>
  <si>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</si>
  <si>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</si>
  <si>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</si>
  <si>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</si>
  <si>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</si>
  <si>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</si>
  <si>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</si>
  <si>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</si>
  <si>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</si>
  <si>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</si>
  <si>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</si>
  <si>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</si>
  <si>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</si>
  <si>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</si>
  <si>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</si>
  <si>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</si>
  <si>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</si>
  <si>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</si>
  <si>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</si>
  <si>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</si>
  <si>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</si>
  <si>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</si>
  <si>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</si>
  <si>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</si>
  <si>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</si>
  <si>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</si>
  <si>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</si>
  <si>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</si>
  <si>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</si>
  <si>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</si>
  <si>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</si>
  <si>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</si>
  <si>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</si>
  <si>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</si>
  <si>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</si>
  <si>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</si>
  <si>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</si>
  <si>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</si>
  <si>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</si>
  <si>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</si>
  <si>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</si>
  <si>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</si>
  <si>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</si>
  <si>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</si>
  <si>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</si>
  <si>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</si>
  <si>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</si>
  <si>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</si>
  <si>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</si>
  <si>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</si>
  <si>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</si>
  <si>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</si>
  <si>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</si>
  <si>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</si>
  <si>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</si>
  <si>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</si>
  <si>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</si>
  <si>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</si>
  <si>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</si>
  <si>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</si>
  <si>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</si>
  <si>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</si>
  <si>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</si>
  <si>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</si>
  <si>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</si>
  <si>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</si>
  <si>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</si>
  <si>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</si>
  <si>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</si>
  <si>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</si>
  <si>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</si>
  <si>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</si>
  <si>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</si>
  <si>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</si>
  <si>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</si>
  <si>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</si>
  <si>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</si>
  <si>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</si>
  <si>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</si>
  <si>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</si>
  <si>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</si>
  <si>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</si>
  <si>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</si>
  <si>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</si>
  <si>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</si>
  <si>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</si>
  <si>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</si>
  <si>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</si>
  <si>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</si>
  <si>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</si>
  <si>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</si>
  <si>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</si>
  <si>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</si>
  <si>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</si>
  <si>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</si>
  <si>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</si>
  <si>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</si>
  <si>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</si>
  <si>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</si>
  <si>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</si>
  <si>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</si>
  <si>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</si>
  <si>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</si>
  <si>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</si>
  <si>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</si>
  <si>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</si>
  <si>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</si>
  <si>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</si>
  <si>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</si>
  <si>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</si>
  <si>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</si>
  <si>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</si>
  <si>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</si>
  <si>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</si>
  <si>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</si>
  <si>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</si>
  <si>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</si>
  <si>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</si>
  <si>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</si>
  <si>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</si>
  <si>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</si>
  <si>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</si>
  <si>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</si>
  <si>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</si>
  <si>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</si>
  <si>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</si>
  <si>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</si>
  <si>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</si>
  <si>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</si>
  <si>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</si>
  <si>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</si>
  <si>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</si>
  <si>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</si>
  <si>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</si>
  <si>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</si>
  <si>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</si>
  <si>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</si>
  <si>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</si>
  <si>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</si>
  <si>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</si>
  <si>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</si>
  <si>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</si>
  <si>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</si>
  <si>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</si>
  <si>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</si>
  <si>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</si>
  <si>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</si>
  <si>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</si>
  <si>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</si>
  <si>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</si>
  <si>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</si>
  <si>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</si>
  <si>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</si>
  <si>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</si>
  <si>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</si>
  <si>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</si>
  <si>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</si>
  <si>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</si>
  <si>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</si>
  <si>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</si>
  <si>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</si>
  <si>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</si>
  <si>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</si>
  <si>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</si>
  <si>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</si>
  <si>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</si>
  <si>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</si>
  <si>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</si>
  <si>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</si>
  <si>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</si>
  <si>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</si>
  <si>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</si>
  <si>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</si>
  <si>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</si>
  <si>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</si>
  <si>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</si>
  <si>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</si>
  <si>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</si>
  <si>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</si>
  <si>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</si>
  <si>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</si>
  <si>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</si>
  <si>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</si>
  <si>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</si>
  <si>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</si>
  <si>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</si>
  <si>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</si>
  <si>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</si>
  <si>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</si>
  <si>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</si>
  <si>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</si>
  <si>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</si>
  <si>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</si>
  <si>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</si>
  <si>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</si>
  <si>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</si>
  <si>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</si>
  <si>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</si>
  <si>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</si>
  <si>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</si>
  <si>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</si>
  <si>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</si>
  <si>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</si>
  <si>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</si>
  <si>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</si>
  <si>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</si>
  <si>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</si>
  <si>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</si>
  <si>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</si>
  <si>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</si>
  <si>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</si>
  <si>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</si>
  <si>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</si>
  <si>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</si>
  <si>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</si>
  <si>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</si>
  <si>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</si>
  <si>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</si>
  <si>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</si>
  <si>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</si>
  <si>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</si>
  <si>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</si>
  <si>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</si>
  <si>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</si>
  <si>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</si>
  <si>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</si>
  <si>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</si>
  <si>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</si>
  <si>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</si>
  <si>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</si>
  <si>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</si>
  <si>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</si>
  <si>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</si>
  <si>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</si>
  <si>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</si>
  <si>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</si>
  <si>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</si>
  <si>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</si>
  <si>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</si>
  <si>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</si>
  <si>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</si>
  <si>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</si>
  <si>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</si>
  <si>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</si>
  <si>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</si>
  <si>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</si>
  <si>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</si>
  <si>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</si>
  <si>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</si>
  <si>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</si>
  <si>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</si>
  <si>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</si>
  <si>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</si>
  <si>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</si>
  <si>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</si>
  <si>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</si>
  <si>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</si>
  <si>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</si>
  <si>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</si>
  <si>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</si>
  <si>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</si>
  <si>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</si>
  <si>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</si>
  <si>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</si>
  <si>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</si>
  <si>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</si>
  <si>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</si>
  <si>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</si>
  <si>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</si>
  <si>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</si>
  <si>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</si>
  <si>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</si>
  <si>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</si>
  <si>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</si>
  <si>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</si>
  <si>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</si>
  <si>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</si>
  <si>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</si>
  <si>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</si>
  <si>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</si>
  <si>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</si>
  <si>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</si>
  <si>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</si>
  <si>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</si>
  <si>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</si>
  <si>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</si>
  <si>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</si>
  <si>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</si>
  <si>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</si>
  <si>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</si>
  <si>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</si>
  <si>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</si>
  <si>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</si>
  <si>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</si>
  <si>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</si>
  <si>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</si>
  <si>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</si>
  <si>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</si>
  <si>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</si>
  <si>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</si>
  <si>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</si>
  <si>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</si>
  <si>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</si>
  <si>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</si>
  <si>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</si>
  <si>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</si>
  <si>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</si>
  <si>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</si>
  <si>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</si>
  <si>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</si>
  <si>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</si>
  <si>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</si>
  <si>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</si>
  <si>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</si>
  <si>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</si>
  <si>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</si>
  <si>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</si>
  <si>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</si>
  <si>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</si>
  <si>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</si>
  <si>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</si>
  <si>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</si>
  <si>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</si>
  <si>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</si>
  <si>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</si>
  <si>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</si>
  <si>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</si>
  <si>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</si>
  <si>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</si>
  <si>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</si>
  <si>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</si>
  <si>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</si>
  <si>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</si>
  <si>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</si>
  <si>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</si>
  <si>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</si>
  <si>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</si>
  <si>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</si>
  <si>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</si>
  <si>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</si>
  <si>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</si>
  <si>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</si>
  <si>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</si>
  <si>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</si>
  <si>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</si>
  <si>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</si>
  <si>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</si>
  <si>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</si>
  <si>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</si>
  <si>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</si>
  <si>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</si>
  <si>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</si>
  <si>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</si>
  <si>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</si>
  <si>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</si>
  <si>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</si>
  <si>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</si>
  <si>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</si>
  <si>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</si>
  <si>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</si>
  <si>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</si>
  <si>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</si>
  <si>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</si>
  <si>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</si>
  <si>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</si>
  <si>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</si>
  <si>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</si>
  <si>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</si>
  <si>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</si>
  <si>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</si>
  <si>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</si>
  <si>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</si>
  <si>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</si>
  <si>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</si>
  <si>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</si>
  <si>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</si>
  <si>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</si>
  <si>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</si>
  <si>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</si>
  <si>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</si>
  <si>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</si>
  <si>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</si>
  <si>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</si>
  <si>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</si>
  <si>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</si>
  <si>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</si>
  <si>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</si>
  <si>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</si>
  <si>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</si>
  <si>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</si>
  <si>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</si>
  <si>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</si>
  <si>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</si>
  <si>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</si>
  <si>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</si>
  <si>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</si>
  <si>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</si>
  <si>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</si>
  <si>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</si>
  <si>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</si>
  <si>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</si>
  <si>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</si>
  <si>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</si>
  <si>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</si>
  <si>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</si>
  <si>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</si>
  <si>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</si>
  <si>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</si>
  <si>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</si>
  <si>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</si>
  <si>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</si>
  <si>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</si>
  <si>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</si>
  <si>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</si>
  <si>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</si>
  <si>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</si>
  <si>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</si>
  <si>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</si>
  <si>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</si>
  <si>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</si>
  <si>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</si>
  <si>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</si>
  <si>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</si>
  <si>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</si>
  <si>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</si>
  <si>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</si>
  <si>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</si>
  <si>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</si>
  <si>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</si>
  <si>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</si>
  <si>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</si>
  <si>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</si>
  <si>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</si>
  <si>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</si>
  <si>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</si>
  <si>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</si>
  <si>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</si>
  <si>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</si>
  <si>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</si>
  <si>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</si>
  <si>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</si>
  <si>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</si>
  <si>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</si>
  <si>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</si>
  <si>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</si>
  <si>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</si>
  <si>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</si>
  <si>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</si>
  <si>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</si>
  <si>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</si>
  <si>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</si>
  <si>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</si>
  <si>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</si>
  <si>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</si>
  <si>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</si>
  <si>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</si>
  <si>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</si>
  <si>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</si>
  <si>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</si>
  <si>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</si>
  <si>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</si>
  <si>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</si>
  <si>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</si>
  <si>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</si>
  <si>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</si>
  <si>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</si>
  <si>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</si>
  <si>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</si>
  <si>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</si>
  <si>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</si>
  <si>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</si>
  <si>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</si>
  <si>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</si>
  <si>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</si>
  <si>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</si>
  <si>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</si>
  <si>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</si>
  <si>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</si>
  <si>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</si>
  <si>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</si>
  <si>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</si>
  <si>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</si>
  <si>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</si>
  <si>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</si>
  <si>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</si>
  <si>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</si>
  <si>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</si>
  <si>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</si>
  <si>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</si>
  <si>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</si>
  <si>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</si>
  <si>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</si>
  <si>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</si>
  <si>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</si>
  <si>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</si>
  <si>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</si>
  <si>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</si>
  <si>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</si>
  <si>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</si>
  <si>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</si>
  <si>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</si>
  <si>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</si>
  <si>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</si>
  <si>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</si>
  <si>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</si>
  <si>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</si>
  <si>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</si>
  <si>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</si>
  <si>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</si>
  <si>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</si>
  <si>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</si>
  <si>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</si>
  <si>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</si>
  <si>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</si>
  <si>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</si>
  <si>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</si>
  <si>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</si>
  <si>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</si>
  <si>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</si>
  <si>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</si>
  <si>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</si>
  <si>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</si>
  <si>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</si>
  <si>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</si>
  <si>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</si>
  <si>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</si>
  <si>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</si>
  <si>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</si>
  <si>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</si>
  <si>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</si>
  <si>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</si>
  <si>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</si>
  <si>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</si>
  <si>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</si>
  <si>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</si>
  <si>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</si>
  <si>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</si>
  <si>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</si>
  <si>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</si>
  <si>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</si>
  <si>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</si>
  <si>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</si>
  <si>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</si>
  <si>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</si>
  <si>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</si>
  <si>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</si>
  <si>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</si>
  <si>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</si>
  <si>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</si>
  <si>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</si>
  <si>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</si>
  <si>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</si>
  <si>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</si>
  <si>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</si>
  <si>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</si>
  <si>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</si>
  <si>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</si>
  <si>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</si>
  <si>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</si>
  <si>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</si>
  <si>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</si>
  <si>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</si>
  <si>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</si>
  <si>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</si>
  <si>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</si>
  <si>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</si>
  <si>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</si>
  <si>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</si>
  <si>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</si>
  <si>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</si>
  <si>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</si>
  <si>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</si>
  <si>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</si>
  <si>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</si>
  <si>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</si>
  <si>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</si>
  <si>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</si>
  <si>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</si>
  <si>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</si>
  <si>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</si>
  <si>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</si>
  <si>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</si>
  <si>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</si>
  <si>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</si>
  <si>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</si>
  <si>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</si>
  <si>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</si>
  <si>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</si>
  <si>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</si>
  <si>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</si>
  <si>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</si>
  <si>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</si>
  <si>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</si>
  <si>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</si>
  <si>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</si>
  <si>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</si>
  <si>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</si>
  <si>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</si>
  <si>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</si>
  <si>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</si>
  <si>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</si>
  <si>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</si>
  <si>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</si>
  <si>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</si>
  <si>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</si>
  <si>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</si>
  <si>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</si>
  <si>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</si>
  <si>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</si>
  <si>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</si>
  <si>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</si>
  <si>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</si>
  <si>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</si>
  <si>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</si>
  <si>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</si>
  <si>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</si>
  <si>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</si>
  <si>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</si>
  <si>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</si>
  <si>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</si>
  <si>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</si>
  <si>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</si>
  <si>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</si>
  <si>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</si>
  <si>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</si>
  <si>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</si>
  <si>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</si>
  <si>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</si>
  <si>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</si>
  <si>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</si>
  <si>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</si>
  <si>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</si>
  <si>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</si>
  <si>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</si>
  <si>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</si>
  <si>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</si>
  <si>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</si>
  <si>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</si>
  <si>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</si>
  <si>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</si>
  <si>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</si>
  <si>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</si>
  <si>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</si>
  <si>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</si>
  <si>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</si>
  <si>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</si>
  <si>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</si>
  <si>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</si>
  <si>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</si>
  <si>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</si>
  <si>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</si>
  <si>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</si>
  <si>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</si>
  <si>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</si>
  <si>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</si>
  <si>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</si>
  <si>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</si>
  <si>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</si>
  <si>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</si>
  <si>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</si>
  <si>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</si>
  <si>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</si>
  <si>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</si>
  <si>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</si>
  <si>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</si>
  <si>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</si>
  <si>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</si>
  <si>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</si>
  <si>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</si>
  <si>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</si>
  <si>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</si>
  <si>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</si>
  <si>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</si>
  <si>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</si>
  <si>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</si>
  <si>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</si>
  <si>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</si>
  <si>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</si>
  <si>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</si>
  <si>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</si>
  <si>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</si>
  <si>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</si>
  <si>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</si>
  <si>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</si>
  <si>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</si>
  <si>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</si>
  <si>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</si>
  <si>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</si>
  <si>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</si>
  <si>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</si>
  <si>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</si>
  <si>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</si>
  <si>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</si>
  <si>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</si>
  <si>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</si>
  <si>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</si>
  <si>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</si>
  <si>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</si>
  <si>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</si>
  <si>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</si>
  <si>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</si>
  <si>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</si>
  <si>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</si>
  <si>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</si>
  <si>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</si>
  <si>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</si>
  <si>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</si>
  <si>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</si>
  <si>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</si>
  <si>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</si>
  <si>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</si>
  <si>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</si>
  <si>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</si>
  <si>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</si>
  <si>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</si>
  <si>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</si>
  <si>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</si>
  <si>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</si>
  <si>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</si>
  <si>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</si>
  <si>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</si>
  <si>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</si>
  <si>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</si>
  <si>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</si>
  <si>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</si>
  <si>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</si>
  <si>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</si>
  <si>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</si>
  <si>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</si>
  <si>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</si>
  <si>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</si>
  <si>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</si>
  <si>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</si>
  <si>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</si>
  <si>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</si>
  <si>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</si>
  <si>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</si>
  <si>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</si>
  <si>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</si>
  <si>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</si>
  <si>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</si>
  <si>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</si>
  <si>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</si>
  <si>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</si>
  <si>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</si>
  <si>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</si>
  <si>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</si>
  <si>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</si>
  <si>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</si>
  <si>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</si>
  <si>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</si>
  <si>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</si>
  <si>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</si>
  <si>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</si>
  <si>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</si>
  <si>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</si>
  <si>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</si>
  <si>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</si>
  <si>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</si>
  <si>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</si>
  <si>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</si>
  <si>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</si>
  <si>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</si>
  <si>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</si>
  <si>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</si>
  <si>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</si>
  <si>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</si>
  <si>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</si>
  <si>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</si>
  <si>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</si>
  <si>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</si>
  <si>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</si>
  <si>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</si>
  <si>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</si>
  <si>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</si>
  <si>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</si>
  <si>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</si>
  <si>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</si>
  <si>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</si>
  <si>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</si>
  <si>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</si>
  <si>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</si>
  <si>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</si>
  <si>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</si>
  <si>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</si>
  <si>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</si>
  <si>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</si>
  <si>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</si>
  <si>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</si>
  <si>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</si>
  <si>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</si>
  <si>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</si>
  <si>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</si>
  <si>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</si>
  <si>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</si>
  <si>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</si>
  <si>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</si>
  <si>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</si>
  <si>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</si>
  <si>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</si>
  <si>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</si>
  <si>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</si>
  <si>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</si>
  <si>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</si>
  <si>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</si>
  <si>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</si>
  <si>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</si>
  <si>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</si>
  <si>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</si>
  <si>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</si>
  <si>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</si>
  <si>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</si>
  <si>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</si>
  <si>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</si>
  <si>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</si>
  <si>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</si>
  <si>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</si>
  <si>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</si>
  <si>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</si>
  <si>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</si>
  <si>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</si>
  <si>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</si>
  <si>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</si>
  <si>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</si>
  <si>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</si>
  <si>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</si>
  <si>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</si>
  <si>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</si>
  <si>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</si>
  <si>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</si>
  <si>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</si>
  <si>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</si>
  <si>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</si>
  <si>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</si>
  <si>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</si>
  <si>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</si>
  <si>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</si>
  <si>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</si>
  <si>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</si>
  <si>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</si>
  <si>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</si>
  <si>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</si>
  <si>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</si>
  <si>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</si>
  <si>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</si>
  <si>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</si>
  <si>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</si>
  <si>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</si>
  <si>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</si>
  <si>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</si>
  <si>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</si>
  <si>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</si>
  <si>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</si>
  <si>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</si>
  <si>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</si>
  <si>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</si>
  <si>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</si>
  <si>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</si>
  <si>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</si>
  <si>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</si>
  <si>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</si>
  <si>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</si>
  <si>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</si>
  <si>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</si>
  <si>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</si>
  <si>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</si>
  <si>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</si>
  <si>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</si>
  <si>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</si>
  <si>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</si>
  <si>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</si>
  <si>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</si>
  <si>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</si>
  <si>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</si>
  <si>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</si>
  <si>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</si>
  <si>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</si>
  <si>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</si>
  <si>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</si>
  <si>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</si>
  <si>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</si>
  <si>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</si>
  <si>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</si>
  <si>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</si>
  <si>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</si>
  <si>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</si>
  <si>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</si>
  <si>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</si>
  <si>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</si>
  <si>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</si>
  <si>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</si>
  <si>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</si>
  <si>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</si>
  <si>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</si>
  <si>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</si>
  <si>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</si>
  <si>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</si>
  <si>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</si>
  <si>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</si>
  <si>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</si>
  <si>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</si>
  <si>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</si>
  <si>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</si>
  <si>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</si>
  <si>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</si>
  <si>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</si>
  <si>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</si>
  <si>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</si>
  <si>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</si>
  <si>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</si>
  <si>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</si>
  <si>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</si>
  <si>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</si>
  <si>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</si>
  <si>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</si>
  <si>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</si>
  <si>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</si>
  <si>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</si>
  <si>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</si>
  <si>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</si>
  <si>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</si>
  <si>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</si>
  <si>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</si>
  <si>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</si>
  <si>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</si>
  <si>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</si>
  <si>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</si>
  <si>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</si>
  <si>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</si>
  <si>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</si>
  <si>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</si>
  <si>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</si>
  <si>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</si>
  <si>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</si>
  <si>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</si>
  <si>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</si>
  <si>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</si>
  <si>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</si>
  <si>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</si>
  <si>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</si>
  <si>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</si>
  <si>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</si>
  <si>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</si>
  <si>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</si>
  <si>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</si>
  <si>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</si>
  <si>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</si>
  <si>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</si>
  <si>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</si>
  <si>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</si>
  <si>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</si>
  <si>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</si>
  <si>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</si>
  <si>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</si>
  <si>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</si>
  <si>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</si>
  <si>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</si>
  <si>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</si>
  <si>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</si>
  <si>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</si>
  <si>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</si>
  <si>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</si>
  <si>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</si>
  <si>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</si>
  <si>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</si>
  <si>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</si>
  <si>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</si>
  <si>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</si>
  <si>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</si>
  <si>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</si>
  <si>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</si>
  <si>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</si>
  <si>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</si>
  <si>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</si>
  <si>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</si>
  <si>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</si>
  <si>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</si>
  <si>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</si>
  <si>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</si>
  <si>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</si>
  <si>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</si>
  <si>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</si>
  <si>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</si>
  <si>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</si>
  <si>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</si>
  <si>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</si>
  <si>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</si>
  <si>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</si>
  <si>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</si>
  <si>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</si>
  <si>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</si>
  <si>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</si>
  <si>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</si>
  <si>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</si>
  <si>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</si>
  <si>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</si>
  <si>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</si>
  <si>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</si>
  <si>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</si>
  <si>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</si>
  <si>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</si>
  <si>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</si>
  <si>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</si>
  <si>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</si>
  <si>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</si>
  <si>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</si>
  <si>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</si>
  <si>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</si>
  <si>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</si>
  <si>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</si>
  <si>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</si>
  <si>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</si>
  <si>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</si>
  <si>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</si>
  <si>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</si>
  <si>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</si>
  <si>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</si>
  <si>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</si>
  <si>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</si>
  <si>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</si>
  <si>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</si>
  <si>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</si>
  <si>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</si>
  <si>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</si>
  <si>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</si>
  <si>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</si>
  <si>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</si>
  <si>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</si>
  <si>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</si>
  <si>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</si>
  <si>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</si>
  <si>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</si>
  <si>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</si>
  <si>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</si>
  <si>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</si>
  <si>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</si>
  <si>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</si>
  <si>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</si>
  <si>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</si>
  <si>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</si>
  <si>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</si>
  <si>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</si>
  <si>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</si>
  <si>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</si>
  <si>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</si>
  <si>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</si>
  <si>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</si>
  <si>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</si>
  <si>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</si>
  <si>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</si>
  <si>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</si>
  <si>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</si>
  <si>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</si>
  <si>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</si>
  <si>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</si>
  <si>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</si>
  <si>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</si>
  <si>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</si>
  <si>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</si>
  <si>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</si>
  <si>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</si>
  <si>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</si>
  <si>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</si>
  <si>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</si>
  <si>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</si>
  <si>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</si>
  <si>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</si>
  <si>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</si>
  <si>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</si>
  <si>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</si>
  <si>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</si>
  <si>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</si>
  <si>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</si>
  <si>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</si>
  <si>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</si>
  <si>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</si>
  <si>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</si>
  <si>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</si>
  <si>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</si>
  <si>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</si>
  <si>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</si>
  <si>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</si>
  <si>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</si>
  <si>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</si>
  <si>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</si>
  <si>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</si>
  <si>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</si>
  <si>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</si>
  <si>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</si>
  <si>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</si>
  <si>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</si>
  <si>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</si>
  <si>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</si>
  <si>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</si>
  <si>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</si>
  <si>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</si>
  <si>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</si>
  <si>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</si>
  <si>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</si>
  <si>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</si>
  <si>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</si>
  <si>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</si>
  <si>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</si>
  <si>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</si>
  <si>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</si>
  <si>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</si>
  <si>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</si>
  <si>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</si>
  <si>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</si>
  <si>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</si>
  <si>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</si>
  <si>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</si>
  <si>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</si>
  <si>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</si>
  <si>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</si>
  <si>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</si>
  <si>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</si>
  <si>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</si>
  <si>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</si>
  <si>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</si>
  <si>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</si>
  <si>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</si>
  <si>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</si>
  <si>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</si>
  <si>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</si>
  <si>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</si>
  <si>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</si>
  <si>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</si>
  <si>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</si>
  <si>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</si>
  <si>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</si>
  <si>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</si>
  <si>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</si>
  <si>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</si>
  <si>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</si>
  <si>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</si>
  <si>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</si>
  <si>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</si>
  <si>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</si>
  <si>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</si>
  <si>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</si>
  <si>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</si>
  <si>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</si>
  <si>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</si>
  <si>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</si>
  <si>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</si>
  <si>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</si>
  <si>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</si>
  <si>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</si>
  <si>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</si>
  <si>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</si>
  <si>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</si>
  <si>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</si>
  <si>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</si>
  <si>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</si>
  <si>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</si>
  <si>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</si>
  <si>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</si>
  <si>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</si>
  <si>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</si>
  <si>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</si>
  <si>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</si>
  <si>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</si>
  <si>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</si>
  <si>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</si>
  <si>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</si>
  <si>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</si>
  <si>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</si>
  <si>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</si>
  <si>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</si>
  <si>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</si>
  <si>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</si>
  <si>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</si>
  <si>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</si>
  <si>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</si>
  <si>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</si>
  <si>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</si>
  <si>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</si>
  <si>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</si>
  <si>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</si>
  <si>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</si>
  <si>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</si>
  <si>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</si>
  <si>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</si>
  <si>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</si>
  <si>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</si>
  <si>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</si>
  <si>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</si>
  <si>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</si>
  <si>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</si>
  <si>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</si>
  <si>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</si>
  <si>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</si>
  <si>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</si>
  <si>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</si>
  <si>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</si>
  <si>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</si>
  <si>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</si>
  <si>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</si>
  <si>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</si>
  <si>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</si>
  <si>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</si>
  <si>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</si>
  <si>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</si>
  <si>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</si>
  <si>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</si>
  <si>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</si>
  <si>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</si>
  <si>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</si>
  <si>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</si>
  <si>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</si>
  <si>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</si>
  <si>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</si>
  <si>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</si>
  <si>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</si>
  <si>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</si>
  <si>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</si>
  <si>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</si>
  <si>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</si>
  <si>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</si>
  <si>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</si>
  <si>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</si>
  <si>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</si>
  <si>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</si>
  <si>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</si>
  <si>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</si>
  <si>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</si>
  <si>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</si>
  <si>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</si>
  <si>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</si>
  <si>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</si>
  <si>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</si>
  <si>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</si>
  <si>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</si>
  <si>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</si>
  <si>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</si>
  <si>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</si>
  <si>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</si>
  <si>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</si>
  <si>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</si>
  <si>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</si>
  <si>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</si>
  <si>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</si>
  <si>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</si>
  <si>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</si>
  <si>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</si>
  <si>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</si>
  <si>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</si>
  <si>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</si>
  <si>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</si>
  <si>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</si>
  <si>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</si>
  <si>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</si>
  <si>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</si>
  <si>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</si>
  <si>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</si>
  <si>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</si>
  <si>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</si>
  <si>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</si>
  <si>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</si>
  <si>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</si>
  <si>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</si>
  <si>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</si>
  <si>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</si>
  <si>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</si>
  <si>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</si>
  <si>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</si>
  <si>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</si>
  <si>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</si>
  <si>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</si>
  <si>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</si>
  <si>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</si>
  <si>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</si>
  <si>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</si>
  <si>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</si>
  <si>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</si>
  <si>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</si>
  <si>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</si>
  <si>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</si>
  <si>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</si>
  <si>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</si>
  <si>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</si>
  <si>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</si>
  <si>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</si>
  <si>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</si>
  <si>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</si>
  <si>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</si>
  <si>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</si>
  <si>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</si>
  <si>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</si>
  <si>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</si>
  <si>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</si>
  <si>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</si>
  <si>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</si>
  <si>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</si>
  <si>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</si>
  <si>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</si>
  <si>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</si>
  <si>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</si>
  <si>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</si>
  <si>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</si>
  <si>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</si>
  <si>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</si>
  <si>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</si>
  <si>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</si>
  <si>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</si>
  <si>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</si>
  <si>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</si>
  <si>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</si>
  <si>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</si>
  <si>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</si>
  <si>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</si>
  <si>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</si>
  <si>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</si>
  <si>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</si>
  <si>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</si>
  <si>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</si>
  <si>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</si>
  <si>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</si>
  <si>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</si>
  <si>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</si>
  <si>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</si>
  <si>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</si>
  <si>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</si>
  <si>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</si>
  <si>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</si>
  <si>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</si>
  <si>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</si>
  <si>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</si>
  <si>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</si>
  <si>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</si>
  <si>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</si>
  <si>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</si>
  <si>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</si>
  <si>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</si>
  <si>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</si>
  <si>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</si>
  <si>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</si>
  <si>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</si>
  <si>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</si>
  <si>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</si>
  <si>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</si>
  <si>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</si>
  <si>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</si>
  <si>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</si>
  <si>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</si>
  <si>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</si>
  <si>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</si>
  <si>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</si>
  <si>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</si>
  <si>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</si>
  <si>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</si>
  <si>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</si>
  <si>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</si>
  <si>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</si>
  <si>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</si>
  <si>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</si>
  <si>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</si>
  <si>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</si>
  <si>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</si>
  <si>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</si>
  <si>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</si>
  <si>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</si>
  <si>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</si>
  <si>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</si>
  <si>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</si>
  <si>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</si>
  <si>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</si>
  <si>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</si>
  <si>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</si>
  <si>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</si>
  <si>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</si>
  <si>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</si>
  <si>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</si>
  <si>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</si>
  <si>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</si>
  <si>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</si>
  <si>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</si>
  <si>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</si>
  <si>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</si>
  <si>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</si>
  <si>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</si>
  <si>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</si>
  <si>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</si>
  <si>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</si>
  <si>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</si>
  <si>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</si>
  <si>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</si>
  <si>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</si>
  <si>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</si>
  <si>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</si>
  <si>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</si>
  <si>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</si>
  <si>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</si>
  <si>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</si>
  <si>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</si>
  <si>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</si>
  <si>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</si>
  <si>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</si>
  <si>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</si>
  <si>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</si>
  <si>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</si>
  <si>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</si>
  <si>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</si>
  <si>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</si>
  <si>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</si>
  <si>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</si>
  <si>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</si>
  <si>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</si>
  <si>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</si>
  <si>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</si>
  <si>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</si>
  <si>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</si>
  <si>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</si>
  <si>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</si>
  <si>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</si>
  <si>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</si>
  <si>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</si>
  <si>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</si>
  <si>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</si>
  <si>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</si>
  <si>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</si>
  <si>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</si>
  <si>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</si>
  <si>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</si>
  <si>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</si>
  <si>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</si>
  <si>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</si>
  <si>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</si>
  <si>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</si>
  <si>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</si>
  <si>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</si>
  <si>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</si>
  <si>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</si>
  <si>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</si>
  <si>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</si>
  <si>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</si>
  <si>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</si>
  <si>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</si>
  <si>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</si>
  <si>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</si>
  <si>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</si>
  <si>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</si>
  <si>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</si>
  <si>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</si>
  <si>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</si>
  <si>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</si>
  <si>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</si>
  <si>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</si>
  <si>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</si>
  <si>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</si>
  <si>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</si>
  <si>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</si>
  <si>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</si>
  <si>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</si>
  <si>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</si>
  <si>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</si>
  <si>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</si>
  <si>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</si>
  <si>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</si>
  <si>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</si>
  <si>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</si>
  <si>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</si>
  <si>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</si>
  <si>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</si>
  <si>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</si>
  <si>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</si>
  <si>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</si>
  <si>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</si>
  <si>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</si>
  <si>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</si>
  <si>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</si>
  <si>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</si>
  <si>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</si>
  <si>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</si>
  <si>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</si>
  <si>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</si>
  <si>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</si>
  <si>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</si>
  <si>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</si>
  <si>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</si>
  <si>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</si>
  <si>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</si>
  <si>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</si>
  <si>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</si>
  <si>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</si>
  <si>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</si>
  <si>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</si>
  <si>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</si>
  <si>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</si>
  <si>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</si>
  <si>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</si>
  <si>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</si>
  <si>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</si>
  <si>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</si>
  <si>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</si>
  <si>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</si>
  <si>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</si>
  <si>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</si>
  <si>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</si>
  <si>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</si>
  <si>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</si>
  <si>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</si>
  <si>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</si>
  <si>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</si>
  <si>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</si>
  <si>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</si>
  <si>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</si>
  <si>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</si>
  <si>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</si>
  <si>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</si>
  <si>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</si>
  <si>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</si>
  <si>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</si>
  <si>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</si>
  <si>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</si>
  <si>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</si>
  <si>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</si>
  <si>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</si>
  <si>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</si>
  <si>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</si>
  <si>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</si>
  <si>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</si>
  <si>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</si>
  <si>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</si>
  <si>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</si>
  <si>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</si>
  <si>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</si>
  <si>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</si>
  <si>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</si>
  <si>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</si>
  <si>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</si>
  <si>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</si>
  <si>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</si>
  <si>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</si>
  <si>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</si>
  <si>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</si>
  <si>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</si>
  <si>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</si>
  <si>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</si>
  <si>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</si>
  <si>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</si>
  <si>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</si>
  <si>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</si>
  <si>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</si>
  <si>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</si>
  <si>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</si>
  <si>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</si>
  <si>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</si>
  <si>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</si>
  <si>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</si>
  <si>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</si>
  <si>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</si>
  <si>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</si>
  <si>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</si>
  <si>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</si>
  <si>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</si>
  <si>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</si>
  <si>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</si>
  <si>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</si>
  <si>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</si>
  <si>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</si>
  <si>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</si>
  <si>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</si>
  <si>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</si>
  <si>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</si>
  <si>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</si>
  <si>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</si>
  <si>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</si>
  <si>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</si>
  <si>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</si>
  <si>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</si>
  <si>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</si>
  <si>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</si>
  <si>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</si>
  <si>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</si>
  <si>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</si>
  <si>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</si>
  <si>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</si>
  <si>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</si>
  <si>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</si>
  <si>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</si>
  <si>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</si>
  <si>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</si>
  <si>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</si>
  <si>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</si>
  <si>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</si>
  <si>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</si>
  <si>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</si>
  <si>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</si>
  <si>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</si>
  <si>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</si>
  <si>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</si>
  <si>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</si>
  <si>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</si>
  <si>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</si>
  <si>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</si>
  <si>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</si>
  <si>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</si>
  <si>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</si>
  <si>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</si>
  <si>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</si>
  <si>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</si>
  <si>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</si>
  <si>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</si>
  <si>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</si>
  <si>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</si>
  <si>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</si>
  <si>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</si>
  <si>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</si>
  <si>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</si>
  <si>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</si>
  <si>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</si>
  <si>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</si>
  <si>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</si>
  <si>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</si>
  <si>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</si>
  <si>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</si>
  <si>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</si>
  <si>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</si>
  <si>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</si>
  <si>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</si>
  <si>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</si>
  <si>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</si>
  <si>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</si>
  <si>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</si>
  <si>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</si>
  <si>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</si>
  <si>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</si>
  <si>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</si>
  <si>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</si>
  <si>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</si>
  <si>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</si>
  <si>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</si>
  <si>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</si>
  <si>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</si>
  <si>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</si>
  <si>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</si>
  <si>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</si>
  <si>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</si>
  <si>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</si>
  <si>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</si>
  <si>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</si>
  <si>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</si>
  <si>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</si>
  <si>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</si>
  <si>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</si>
  <si>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</si>
  <si>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</si>
  <si>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</si>
  <si>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</si>
  <si>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</si>
  <si>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</si>
  <si>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</si>
  <si>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</si>
  <si>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</si>
  <si>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</si>
  <si>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</si>
  <si>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</si>
  <si>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</si>
  <si>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</si>
  <si>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</si>
  <si>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</si>
  <si>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</si>
  <si>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</si>
  <si>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</si>
  <si>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</si>
  <si>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</si>
  <si>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</si>
  <si>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</si>
  <si>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</si>
  <si>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</si>
  <si>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</si>
  <si>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</si>
  <si>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</si>
  <si>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</si>
  <si>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</si>
  <si>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</si>
  <si>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</si>
  <si>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</si>
  <si>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</si>
  <si>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</si>
  <si>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</si>
  <si>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</si>
  <si>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</si>
  <si>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</si>
  <si>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</si>
  <si>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</si>
  <si>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</si>
  <si>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</si>
  <si>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</si>
  <si>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</si>
  <si>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</si>
  <si>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</si>
  <si>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</si>
  <si>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</si>
  <si>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</si>
  <si>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</si>
  <si>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</si>
  <si>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</si>
  <si>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</si>
  <si>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</si>
  <si>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</si>
  <si>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</si>
  <si>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</si>
  <si>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</si>
  <si>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</si>
  <si>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</si>
  <si>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</si>
  <si>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</si>
  <si>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</si>
  <si>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</si>
  <si>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</si>
  <si>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</si>
  <si>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</si>
  <si>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</si>
  <si>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</si>
  <si>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</si>
  <si>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</si>
  <si>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</si>
  <si>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</si>
  <si>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</si>
  <si>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</si>
  <si>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</si>
  <si>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</si>
  <si>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</si>
  <si>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</si>
  <si>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</si>
  <si>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</si>
  <si>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</si>
  <si>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</si>
  <si>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</si>
  <si>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</si>
  <si>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</si>
  <si>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</si>
  <si>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</si>
  <si>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</si>
  <si>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</si>
  <si>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</si>
  <si>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</si>
  <si>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</si>
  <si>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</si>
  <si>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</si>
  <si>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</si>
  <si>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</si>
  <si>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</si>
  <si>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</si>
  <si>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</si>
  <si>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</si>
  <si>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</si>
  <si>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</si>
  <si>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</si>
  <si>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</si>
  <si>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</si>
  <si>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</si>
  <si>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</si>
  <si>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</si>
  <si>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</si>
  <si>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</si>
  <si>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</si>
  <si>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</si>
  <si>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</si>
  <si>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</si>
  <si>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</si>
  <si>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</si>
  <si>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</si>
  <si>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</si>
  <si>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</si>
  <si>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</si>
  <si>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</si>
  <si>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</si>
  <si>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</si>
  <si>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</si>
  <si>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</si>
  <si>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</si>
  <si>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</si>
  <si>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</si>
  <si>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</si>
  <si>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</si>
  <si>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</si>
  <si>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</si>
  <si>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</si>
  <si>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</si>
  <si>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</si>
  <si>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</si>
  <si>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</si>
  <si>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</si>
  <si>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</si>
  <si>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</si>
  <si>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</si>
  <si>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</si>
  <si>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</si>
  <si>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</si>
  <si>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</si>
  <si>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</si>
  <si>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</si>
  <si>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</si>
  <si>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</si>
  <si>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</si>
  <si>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</si>
  <si>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</si>
  <si>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</si>
  <si>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</si>
  <si>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</si>
  <si>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</si>
  <si>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</si>
  <si>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</si>
  <si>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</si>
  <si>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</si>
  <si>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</si>
  <si>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</si>
  <si>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</si>
  <si>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</si>
  <si>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</si>
  <si>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</si>
  <si>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</si>
  <si>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</si>
  <si>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</si>
  <si>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</si>
  <si>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</si>
  <si>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</si>
  <si>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</si>
  <si>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</si>
  <si>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</si>
  <si>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</si>
  <si>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</si>
  <si>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</si>
  <si>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</si>
  <si>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</si>
  <si>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</si>
  <si>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</si>
  <si>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</si>
  <si>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</si>
  <si>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</si>
  <si>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</si>
  <si>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</si>
  <si>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</si>
  <si>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</si>
  <si>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</si>
  <si>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</si>
  <si>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</si>
  <si>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</si>
  <si>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</si>
  <si>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</si>
  <si>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</si>
  <si>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</si>
  <si>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</si>
  <si>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</si>
  <si>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</si>
  <si>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</si>
  <si>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</si>
  <si>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</si>
  <si>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</si>
  <si>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</si>
  <si>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</si>
  <si>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</si>
  <si>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</si>
  <si>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</si>
  <si>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</si>
  <si>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</si>
  <si>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</si>
  <si>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</si>
  <si>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</si>
  <si>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</si>
  <si>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</si>
  <si>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</si>
  <si>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</si>
  <si>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</si>
  <si>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</si>
  <si>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</si>
  <si>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</si>
  <si>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</si>
  <si>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</si>
  <si>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</si>
  <si>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</si>
  <si>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</si>
  <si>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</si>
  <si>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</si>
  <si>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</si>
  <si>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</si>
  <si>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</si>
  <si>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</si>
  <si>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</si>
  <si>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</si>
  <si>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</si>
  <si>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</si>
  <si>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</si>
  <si>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</si>
  <si>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</si>
  <si>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</si>
  <si>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</si>
  <si>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</si>
  <si>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</si>
  <si>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</si>
  <si>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</si>
  <si>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</si>
  <si>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</si>
  <si>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</si>
  <si>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</si>
  <si>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</si>
  <si>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</si>
  <si>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</si>
  <si>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</si>
  <si>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</si>
  <si>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</si>
  <si>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</si>
  <si>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</si>
  <si>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</si>
  <si>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</si>
  <si>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</si>
  <si>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</si>
  <si>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</si>
  <si>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</si>
  <si>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</si>
  <si>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</si>
  <si>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</si>
  <si>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</si>
  <si>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</si>
  <si>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</si>
  <si>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</si>
  <si>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</si>
  <si>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</si>
  <si>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</si>
  <si>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</si>
  <si>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</si>
  <si>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</si>
  <si>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</si>
  <si>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</si>
  <si>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</si>
  <si>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</si>
  <si>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</si>
  <si>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</si>
  <si>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</si>
  <si>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</si>
  <si>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</si>
  <si>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</si>
  <si>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</si>
  <si>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</si>
  <si>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</si>
  <si>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</si>
  <si>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</si>
  <si>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</si>
  <si>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</si>
  <si>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</si>
  <si>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</si>
  <si>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</si>
  <si>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</si>
  <si>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</si>
  <si>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</si>
  <si>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</si>
  <si>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</si>
  <si>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</si>
  <si>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</si>
  <si>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</si>
  <si>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</si>
  <si>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</si>
  <si>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</si>
  <si>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</si>
  <si>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</si>
  <si>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</si>
  <si>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</si>
  <si>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</si>
  <si>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</si>
  <si>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</si>
  <si>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</si>
  <si>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</si>
  <si>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</si>
  <si>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</si>
  <si>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</si>
  <si>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</si>
  <si>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</si>
  <si>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</si>
  <si>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</si>
  <si>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</si>
  <si>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</si>
  <si>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</si>
  <si>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</si>
  <si>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</si>
  <si>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</si>
  <si>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</si>
  <si>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</si>
  <si>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</si>
  <si>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</si>
  <si>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</si>
  <si>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</si>
  <si>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</si>
  <si>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</si>
  <si>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</si>
  <si>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</si>
  <si>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</si>
  <si>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</si>
  <si>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</si>
  <si>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</si>
  <si>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</si>
  <si>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</si>
  <si>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</si>
  <si>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</si>
  <si>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</si>
  <si>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</si>
  <si>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</si>
  <si>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</si>
  <si>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</si>
  <si>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</si>
  <si>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</si>
  <si>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</si>
  <si>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</si>
  <si>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</si>
  <si>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</si>
  <si>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</si>
  <si>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</si>
  <si>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</si>
  <si>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</si>
  <si>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</si>
  <si>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</si>
  <si>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</si>
  <si>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</si>
  <si>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</si>
  <si>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</si>
  <si>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</si>
  <si>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</si>
  <si>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</si>
  <si>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</si>
  <si>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</si>
  <si>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</si>
  <si>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</si>
  <si>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</si>
  <si>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</si>
  <si>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</si>
  <si>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</si>
  <si>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</si>
  <si>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</si>
  <si>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</si>
  <si>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</si>
  <si>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</si>
  <si>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</si>
  <si>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</si>
  <si>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</si>
  <si>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</si>
  <si>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</si>
  <si>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</si>
  <si>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</si>
  <si>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</si>
  <si>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</si>
  <si>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</si>
  <si>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</si>
  <si>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</si>
  <si>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</si>
  <si>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</si>
  <si>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</si>
  <si>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</si>
  <si>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</si>
  <si>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</si>
  <si>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</si>
  <si>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</si>
  <si>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</si>
  <si>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</si>
  <si>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</si>
  <si>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</si>
  <si>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</si>
  <si>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</si>
  <si>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</si>
  <si>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</si>
  <si>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</si>
  <si>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</si>
  <si>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</si>
  <si>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</si>
  <si>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</si>
  <si>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</si>
  <si>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</si>
  <si>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</si>
  <si>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</si>
  <si>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</si>
  <si>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</si>
  <si>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</si>
  <si>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</si>
  <si>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</si>
  <si>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</si>
  <si>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</si>
  <si>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</si>
  <si>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</si>
  <si>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</si>
  <si>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</si>
  <si>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</si>
  <si>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</si>
  <si>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</si>
  <si>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</si>
  <si>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</si>
  <si>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</si>
  <si>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</si>
  <si>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</si>
  <si>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</si>
  <si>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</si>
  <si>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</si>
  <si>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</si>
  <si>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</si>
  <si>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</si>
  <si>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</si>
  <si>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</si>
  <si>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</si>
  <si>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</si>
  <si>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</si>
  <si>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</si>
  <si>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</si>
  <si>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</si>
  <si>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</si>
  <si>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</si>
  <si>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</si>
  <si>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</si>
  <si>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</si>
  <si>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</si>
  <si>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</si>
  <si>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</si>
  <si>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</si>
  <si>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</si>
  <si>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</si>
  <si>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</si>
  <si>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</si>
  <si>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</si>
  <si>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</si>
  <si>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</si>
  <si>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</si>
  <si>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</si>
  <si>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</si>
  <si>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</si>
  <si>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</si>
  <si>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</si>
  <si>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</si>
  <si>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</si>
  <si>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</si>
  <si>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</si>
  <si>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</si>
  <si>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</si>
  <si>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</si>
  <si>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</si>
  <si>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</si>
  <si>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</si>
  <si>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</si>
  <si>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</si>
  <si>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</si>
  <si>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</si>
  <si>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</si>
  <si>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</si>
  <si>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</si>
  <si>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</si>
  <si>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</si>
  <si>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</si>
  <si>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</si>
  <si>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</si>
  <si>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</si>
  <si>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</si>
  <si>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</si>
  <si>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</si>
  <si>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</si>
  <si>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</si>
  <si>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</si>
  <si>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</si>
  <si>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</si>
  <si>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</si>
  <si>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</si>
  <si>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</si>
  <si>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</si>
  <si>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</si>
  <si>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</si>
  <si>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</si>
  <si>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</si>
  <si>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</si>
  <si>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</si>
  <si>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</si>
  <si>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</si>
  <si>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</si>
  <si>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</si>
  <si>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</si>
  <si>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</si>
  <si>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</si>
  <si>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</si>
  <si>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</si>
  <si>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</si>
  <si>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</si>
  <si>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</si>
  <si>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</si>
  <si>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</si>
  <si>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</si>
  <si>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</si>
  <si>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</si>
  <si>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</si>
  <si>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</si>
  <si>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</si>
  <si>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</si>
  <si>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</si>
  <si>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</si>
  <si>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</si>
  <si>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</si>
  <si>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</si>
  <si>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</si>
  <si>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</si>
  <si>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</si>
  <si>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</si>
  <si>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</si>
  <si>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</si>
  <si>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</si>
  <si>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</si>
  <si>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</si>
  <si>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</si>
  <si>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</si>
  <si>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</si>
  <si>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</si>
  <si>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</si>
  <si>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</si>
  <si>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</si>
  <si>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</si>
  <si>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</si>
  <si>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</si>
  <si>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</si>
  <si>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</si>
  <si>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</si>
  <si>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</si>
  <si>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</si>
  <si>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</si>
  <si>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</si>
  <si>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</si>
  <si>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</si>
  <si>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</si>
  <si>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</si>
  <si>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</si>
  <si>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</si>
  <si>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</si>
  <si>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</si>
  <si>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</si>
  <si>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</si>
  <si>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</si>
  <si>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</si>
  <si>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</si>
  <si>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</si>
  <si>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</si>
  <si>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</si>
  <si>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</si>
  <si>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</si>
  <si>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</si>
  <si>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</si>
  <si>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</si>
  <si>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</si>
  <si>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</si>
  <si>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</si>
  <si>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</si>
  <si>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</si>
  <si>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</si>
  <si>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</si>
  <si>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</si>
  <si>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</si>
  <si>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</si>
  <si>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</si>
  <si>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</si>
  <si>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</si>
  <si>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</si>
  <si>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</si>
  <si>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</si>
  <si>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</si>
  <si>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</si>
  <si>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</si>
  <si>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</si>
  <si>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</si>
  <si>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</si>
  <si>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</si>
  <si>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</si>
  <si>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</si>
  <si>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</si>
  <si>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</si>
  <si>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</si>
  <si>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</si>
  <si>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</si>
  <si>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</si>
  <si>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</si>
  <si>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</si>
  <si>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</si>
  <si>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</si>
  <si>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</si>
  <si>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</si>
  <si>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</si>
  <si>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</si>
  <si>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</si>
  <si>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</si>
  <si>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</si>
  <si>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</si>
  <si>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</si>
  <si>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</si>
  <si>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</si>
  <si>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</si>
  <si>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</si>
  <si>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</si>
  <si>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</si>
  <si>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</si>
  <si>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</si>
  <si>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</si>
  <si>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</si>
  <si>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</si>
  <si>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</si>
  <si>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</si>
  <si>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</si>
  <si>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</si>
  <si>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</si>
  <si>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</si>
  <si>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</si>
  <si>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</si>
  <si>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</si>
  <si>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</si>
  <si>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</si>
  <si>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</si>
  <si>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</si>
  <si>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</si>
  <si>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</si>
  <si>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</si>
  <si>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</si>
  <si>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</si>
  <si>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</si>
  <si>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</si>
  <si>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</si>
  <si>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</si>
  <si>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</si>
  <si>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</si>
  <si>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</si>
  <si>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</si>
  <si>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</si>
  <si>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</si>
  <si>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</si>
  <si>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</si>
  <si>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</si>
  <si>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</si>
  <si>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</si>
  <si>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</si>
  <si>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</si>
  <si>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</si>
  <si>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</si>
  <si>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</si>
  <si>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</si>
  <si>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</si>
  <si>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</si>
  <si>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</si>
  <si>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</si>
  <si>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</si>
  <si>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</si>
  <si>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</si>
  <si>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</si>
  <si>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</si>
  <si>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</si>
  <si>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</si>
  <si>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</si>
  <si>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</si>
  <si>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</si>
  <si>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</si>
  <si>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</si>
  <si>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</si>
  <si>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</si>
  <si>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</si>
  <si>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</si>
  <si>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</si>
  <si>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</si>
  <si>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</si>
  <si>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</si>
  <si>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</si>
  <si>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</si>
  <si>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</si>
  <si>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</si>
  <si>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</si>
  <si>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</si>
  <si>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</si>
  <si>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</si>
  <si>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</si>
  <si>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</si>
  <si>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</si>
  <si>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</si>
  <si>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</si>
  <si>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</si>
  <si>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</si>
  <si>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</si>
  <si>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</si>
  <si>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</si>
  <si>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</si>
  <si>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</si>
  <si>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</si>
  <si>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</si>
  <si>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</si>
  <si>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</si>
  <si>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</si>
  <si>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</si>
  <si>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</si>
  <si>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</si>
  <si>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</si>
  <si>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</si>
  <si>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</si>
  <si>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</si>
  <si>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</si>
  <si>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</si>
  <si>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</si>
  <si>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</si>
  <si>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</si>
  <si>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</si>
  <si>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</si>
  <si>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</si>
  <si>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</si>
  <si>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</si>
  <si>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</si>
  <si>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</si>
  <si>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</si>
  <si>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</si>
  <si>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</si>
  <si>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</si>
  <si>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</si>
  <si>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</si>
  <si>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</si>
  <si>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</si>
  <si>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</si>
  <si>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</si>
  <si>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</si>
  <si>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</si>
  <si>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</si>
  <si>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</si>
  <si>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</si>
  <si>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</si>
  <si>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</si>
  <si>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</si>
  <si>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</si>
  <si>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</si>
  <si>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</si>
  <si>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</si>
  <si>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</si>
  <si>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</si>
  <si>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</si>
  <si>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</si>
  <si>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</si>
  <si>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</si>
  <si>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</si>
  <si>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</si>
  <si>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</si>
  <si>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</si>
  <si>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</si>
  <si>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</si>
  <si>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</si>
  <si>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</si>
  <si>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</si>
  <si>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</si>
  <si>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</si>
  <si>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</si>
  <si>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</si>
  <si>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</si>
  <si>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</si>
  <si>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</si>
  <si>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</si>
  <si>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</si>
  <si>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</si>
  <si>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</si>
  <si>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</si>
  <si>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</si>
  <si>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</si>
  <si>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</si>
  <si>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</si>
  <si>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</si>
  <si>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</si>
  <si>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</si>
  <si>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</si>
  <si>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</si>
  <si>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</si>
  <si>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</si>
  <si>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</si>
  <si>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</si>
  <si>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</si>
  <si>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</si>
  <si>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</si>
  <si>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</si>
  <si>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</si>
  <si>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</si>
  <si>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</si>
  <si>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</si>
  <si>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</si>
  <si>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</si>
  <si>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</si>
  <si>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</si>
  <si>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</si>
  <si>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</si>
  <si>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</si>
  <si>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</si>
  <si>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</si>
  <si>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</si>
  <si>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</si>
  <si>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</si>
  <si>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</si>
  <si>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</si>
  <si>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</si>
  <si>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</si>
  <si>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</si>
  <si>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</si>
  <si>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</si>
  <si>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</si>
  <si>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</si>
  <si>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</si>
  <si>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</si>
  <si>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</si>
  <si>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</si>
  <si>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</si>
  <si>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</si>
  <si>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</si>
  <si>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</si>
  <si>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</si>
  <si>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</si>
  <si>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</si>
  <si>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</si>
  <si>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</si>
  <si>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</si>
  <si>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</si>
  <si>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</si>
  <si>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</si>
  <si>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</si>
  <si>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</si>
  <si>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</si>
  <si>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</si>
  <si>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</si>
  <si>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</si>
  <si>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</si>
  <si>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</si>
  <si>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</si>
  <si>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</si>
  <si>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</si>
  <si>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</si>
  <si>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</si>
  <si>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</si>
  <si>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</si>
  <si>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</si>
  <si>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</si>
  <si>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</si>
  <si>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</si>
  <si>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</si>
  <si>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</si>
  <si>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</si>
  <si>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</si>
  <si>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</si>
  <si>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</si>
  <si>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</si>
  <si>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</si>
  <si>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</si>
  <si>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</si>
  <si>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</si>
  <si>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</si>
  <si>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</si>
  <si>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</si>
  <si>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</si>
  <si>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</si>
  <si>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</si>
  <si>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</si>
  <si>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</si>
  <si>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</si>
  <si>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</si>
  <si>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</si>
  <si>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</si>
  <si>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</si>
  <si>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</si>
  <si>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</si>
  <si>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</si>
  <si>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</si>
  <si>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</si>
  <si>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</si>
  <si>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</si>
  <si>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</si>
  <si>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</si>
  <si>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</si>
  <si>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</si>
  <si>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</si>
  <si>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</si>
  <si>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</si>
  <si>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</si>
  <si>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</si>
  <si>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</si>
  <si>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</si>
  <si>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</si>
  <si>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</si>
  <si>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</si>
  <si>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</si>
  <si>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</si>
  <si>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</si>
  <si>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</si>
  <si>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</si>
  <si>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</si>
  <si>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</si>
  <si>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</si>
  <si>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</si>
  <si>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</si>
  <si>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</si>
  <si>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</si>
  <si>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</si>
  <si>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</si>
  <si>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</si>
  <si>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</si>
  <si>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</si>
  <si>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</si>
  <si>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</si>
  <si>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</si>
  <si>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</si>
  <si>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</si>
  <si>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</si>
  <si>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</si>
  <si>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</si>
  <si>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</si>
  <si>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</si>
  <si>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</si>
  <si>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</si>
  <si>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</si>
  <si>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</si>
  <si>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</si>
  <si>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</si>
  <si>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</si>
  <si>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</si>
  <si>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</si>
  <si>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</si>
  <si>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</si>
  <si>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</si>
  <si>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</si>
  <si>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</si>
  <si>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</si>
  <si>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</si>
  <si>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</si>
  <si>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</si>
  <si>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</si>
  <si>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</si>
  <si>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</si>
  <si>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</si>
  <si>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</si>
  <si>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</si>
  <si>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</si>
  <si>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</si>
  <si>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</si>
  <si>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</si>
  <si>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</si>
  <si>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</si>
  <si>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</si>
  <si>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</si>
  <si>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</si>
  <si>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</si>
  <si>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</si>
  <si>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</si>
  <si>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</si>
  <si>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</si>
  <si>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</si>
  <si>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</si>
  <si>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</si>
  <si>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</si>
  <si>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</si>
  <si>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</si>
  <si>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</si>
  <si>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</si>
  <si>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</si>
  <si>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</si>
  <si>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</si>
  <si>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</si>
  <si>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</si>
  <si>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</si>
  <si>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</si>
  <si>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</si>
  <si>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</si>
  <si>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</si>
  <si>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</si>
  <si>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</si>
  <si>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</si>
  <si>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</si>
  <si>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</si>
  <si>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</si>
  <si>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</si>
  <si>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</si>
  <si>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</si>
  <si>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</si>
  <si>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</si>
  <si>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</si>
  <si>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</si>
  <si>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</si>
  <si>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</si>
  <si>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</si>
  <si>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</si>
  <si>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</si>
  <si>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</si>
  <si>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</si>
  <si>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</si>
  <si>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</si>
  <si>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</si>
  <si>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</si>
  <si>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</si>
  <si>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</si>
  <si>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</si>
  <si>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</si>
  <si>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</si>
  <si>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</si>
  <si>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</si>
  <si>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</si>
  <si>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</si>
  <si>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</si>
  <si>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</si>
  <si>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</si>
  <si>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</si>
  <si>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</si>
  <si>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</si>
  <si>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</si>
  <si>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</si>
  <si>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</si>
  <si>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</si>
  <si>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</si>
  <si>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</si>
  <si>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</si>
  <si>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</si>
  <si>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</si>
  <si>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</si>
  <si>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</si>
  <si>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</si>
  <si>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</si>
  <si>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</si>
  <si>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</si>
  <si>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</si>
  <si>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</si>
  <si>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</si>
  <si>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</si>
  <si>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</si>
  <si>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</si>
  <si>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</si>
  <si>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</si>
  <si>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</si>
  <si>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</si>
  <si>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</si>
  <si>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</si>
  <si>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</si>
  <si>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</si>
  <si>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</si>
  <si>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</si>
  <si>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</si>
  <si>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</si>
  <si>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</si>
  <si>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</si>
  <si>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</si>
  <si>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</si>
  <si>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</si>
  <si>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</si>
  <si>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</si>
  <si>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</si>
  <si>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</si>
  <si>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</si>
  <si>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</si>
  <si>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</si>
  <si>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</si>
  <si>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</si>
  <si>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</si>
  <si>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</si>
  <si>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</si>
  <si>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</si>
  <si>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</si>
  <si>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</si>
  <si>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</si>
  <si>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</si>
  <si>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</si>
  <si>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</si>
  <si>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</si>
  <si>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</si>
  <si>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</si>
  <si>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</si>
  <si>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</si>
  <si>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</si>
  <si>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</si>
  <si>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</si>
  <si>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</si>
  <si>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</si>
  <si>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</si>
  <si>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</si>
  <si>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</si>
  <si>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</si>
  <si>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</si>
  <si>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</si>
  <si>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</si>
  <si>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</si>
  <si>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</si>
  <si>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</si>
  <si>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</si>
  <si>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</si>
  <si>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</si>
  <si>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</si>
  <si>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</si>
  <si>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</si>
  <si>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</si>
  <si>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</si>
  <si>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</si>
  <si>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</si>
  <si>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</si>
  <si>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</si>
  <si>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</si>
  <si>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</si>
  <si>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</si>
  <si>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</si>
  <si>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</si>
  <si>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</si>
  <si>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</si>
  <si>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</si>
  <si>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</si>
  <si>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</si>
  <si>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</si>
  <si>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</si>
  <si>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</si>
  <si>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</si>
  <si>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</si>
  <si>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</si>
  <si>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</si>
  <si>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</si>
  <si>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</si>
  <si>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</si>
  <si>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</si>
  <si>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</si>
  <si>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</si>
  <si>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</si>
  <si>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</si>
  <si>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</si>
  <si>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</si>
  <si>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</si>
  <si>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</si>
  <si>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</si>
  <si>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</si>
  <si>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</si>
  <si>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</si>
  <si>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</si>
  <si>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</si>
  <si>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</si>
  <si>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</si>
  <si>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</si>
  <si>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</si>
  <si>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</si>
  <si>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</si>
  <si>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</si>
  <si>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</si>
  <si>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</si>
  <si>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</si>
  <si>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</si>
  <si>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</si>
  <si>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</si>
  <si>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</si>
  <si>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</si>
  <si>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</si>
  <si>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</si>
  <si>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</si>
  <si>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</si>
  <si>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</si>
  <si>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</si>
  <si>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</si>
  <si>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</si>
  <si>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</si>
  <si>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</si>
  <si>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</si>
  <si>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</si>
  <si>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</si>
  <si>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</si>
  <si>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</si>
  <si>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</si>
  <si>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</si>
  <si>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</si>
  <si>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</si>
  <si>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</si>
  <si>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</si>
  <si>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</si>
  <si>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</si>
  <si>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</si>
  <si>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</si>
  <si>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</si>
  <si>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</si>
  <si>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</si>
  <si>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</si>
  <si>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</si>
  <si>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</si>
  <si>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</si>
  <si>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</si>
  <si>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</si>
  <si>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</si>
  <si>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</si>
  <si>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</si>
  <si>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</si>
  <si>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</si>
  <si>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</si>
  <si>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</si>
  <si>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</si>
  <si>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</si>
  <si>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</si>
  <si>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</si>
  <si>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</si>
  <si>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</si>
  <si>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</si>
  <si>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</si>
  <si>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</si>
  <si>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</si>
  <si>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</si>
  <si>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</si>
  <si>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</si>
  <si>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</si>
  <si>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</si>
  <si>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</si>
  <si>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</si>
  <si>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</si>
  <si>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</si>
  <si>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</si>
  <si>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</si>
  <si>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</si>
  <si>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</si>
  <si>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</si>
  <si>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</si>
  <si>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</si>
  <si>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</si>
  <si>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</si>
  <si>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</si>
  <si>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</si>
  <si>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</si>
  <si>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</si>
  <si>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</si>
  <si>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</si>
  <si>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</si>
  <si>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</si>
  <si>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</si>
  <si>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</si>
  <si>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</si>
  <si>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</si>
  <si>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</si>
  <si>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</si>
  <si>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</si>
  <si>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</si>
  <si>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</si>
  <si>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</si>
  <si>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</si>
  <si>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</si>
  <si>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</si>
  <si>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</si>
  <si>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</si>
  <si>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</si>
  <si>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</si>
  <si>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</si>
  <si>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</si>
  <si>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</si>
  <si>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</si>
  <si>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</si>
  <si>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</si>
  <si>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</si>
  <si>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</si>
  <si>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</si>
  <si>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</si>
  <si>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</si>
  <si>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</si>
  <si>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</si>
  <si>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</si>
  <si>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</si>
  <si>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</si>
  <si>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</si>
  <si>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</si>
  <si>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</si>
  <si>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</si>
  <si>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</si>
  <si>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</si>
  <si>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</si>
  <si>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</si>
  <si>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</si>
  <si>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</si>
  <si>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</si>
  <si>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</si>
  <si>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</si>
  <si>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</si>
  <si>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</si>
  <si>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</si>
  <si>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</si>
  <si>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</si>
  <si>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</si>
  <si>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</si>
  <si>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</si>
  <si>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</si>
  <si>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</si>
  <si>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</si>
  <si>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</si>
  <si>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</si>
  <si>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</si>
  <si>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</si>
  <si>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</si>
  <si>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</si>
  <si>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</si>
  <si>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</si>
  <si>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</si>
  <si>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</si>
  <si>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</si>
  <si>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</si>
  <si>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</si>
  <si>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</si>
  <si>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</si>
  <si>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</si>
  <si>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</si>
  <si>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</si>
  <si>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</si>
  <si>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</si>
  <si>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</si>
  <si>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</si>
  <si>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</si>
  <si>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</si>
  <si>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</si>
  <si>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</si>
  <si>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</si>
  <si>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</si>
  <si>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</si>
  <si>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</si>
  <si>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</si>
  <si>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</si>
  <si>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</si>
  <si>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</si>
  <si>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</si>
  <si>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</si>
  <si>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</si>
  <si>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</si>
  <si>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</si>
  <si>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</si>
  <si>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</si>
  <si>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</si>
  <si>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</si>
  <si>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</si>
  <si>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</si>
  <si>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</si>
  <si>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</si>
  <si>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</si>
  <si>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</si>
  <si>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</si>
  <si>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</si>
  <si>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</si>
  <si>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</si>
  <si>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</si>
  <si>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</si>
  <si>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</si>
  <si>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</si>
  <si>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</si>
  <si>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</si>
  <si>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</si>
  <si>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</si>
  <si>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</si>
  <si>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</si>
  <si>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</si>
  <si>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</si>
  <si>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</si>
  <si>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</si>
  <si>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</si>
  <si>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</si>
  <si>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</si>
  <si>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</si>
  <si>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</si>
  <si>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</si>
  <si>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</si>
  <si>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</si>
  <si>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</si>
  <si>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</si>
  <si>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</si>
  <si>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</si>
  <si>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</si>
  <si>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</si>
  <si>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</si>
  <si>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</si>
  <si>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</si>
  <si>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</si>
  <si>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</si>
  <si>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</si>
  <si>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</si>
  <si>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</si>
  <si>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</si>
  <si>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</si>
  <si>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</si>
  <si>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</si>
  <si>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</si>
  <si>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</si>
  <si>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</si>
  <si>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</si>
  <si>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</si>
  <si>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</si>
  <si>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</si>
  <si>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</si>
  <si>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</si>
  <si>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</si>
  <si>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</si>
  <si>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</si>
  <si>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</si>
  <si>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</si>
  <si>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</si>
  <si>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</si>
  <si>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</si>
  <si>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</si>
  <si>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</si>
  <si>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</si>
  <si>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</si>
  <si>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</si>
  <si>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</si>
  <si>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</si>
  <si>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</si>
  <si>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</si>
  <si>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</si>
  <si>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</si>
  <si>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</si>
  <si>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</si>
  <si>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</si>
  <si>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</si>
  <si>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</si>
  <si>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</si>
  <si>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</si>
  <si>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</si>
  <si>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</si>
  <si>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</si>
  <si>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</si>
  <si>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</si>
  <si>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</si>
  <si>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</si>
  <si>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</si>
  <si>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</si>
  <si>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</si>
  <si>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</si>
  <si>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</si>
  <si>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</si>
  <si>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</si>
  <si>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</si>
  <si>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</si>
  <si>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</si>
  <si>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</si>
  <si>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</si>
  <si>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</si>
  <si>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</si>
  <si>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</si>
  <si>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</si>
  <si>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</si>
  <si>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</si>
  <si>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</si>
  <si>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</si>
  <si>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</si>
  <si>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</si>
  <si>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</si>
  <si>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</si>
  <si>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</si>
  <si>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</si>
  <si>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</si>
  <si>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</si>
  <si>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</si>
  <si>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</si>
  <si>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</si>
  <si>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</si>
  <si>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</si>
  <si>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</si>
  <si>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</si>
  <si>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</si>
  <si>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</si>
  <si>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</si>
  <si>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</si>
  <si>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</si>
  <si>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</si>
  <si>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</si>
  <si>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</si>
  <si>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</si>
  <si>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</si>
  <si>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</si>
  <si>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</si>
  <si>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</si>
  <si>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</si>
  <si>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</si>
  <si>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</si>
  <si>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</si>
  <si>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</si>
  <si>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</si>
  <si>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</si>
  <si>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</si>
  <si>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</si>
  <si>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</si>
  <si>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</si>
  <si>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</si>
  <si>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</si>
  <si>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</si>
  <si>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</si>
  <si>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</si>
  <si>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</si>
  <si>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</si>
  <si>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</si>
  <si>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</si>
  <si>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</si>
  <si>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</si>
  <si>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</si>
  <si>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</si>
  <si>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</si>
  <si>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</si>
  <si>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</si>
  <si>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</si>
  <si>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</si>
  <si>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</si>
  <si>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</si>
  <si>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</si>
  <si>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</si>
  <si>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</si>
  <si>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</si>
  <si>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</si>
  <si>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</si>
  <si>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</si>
  <si>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</si>
  <si>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</si>
  <si>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</si>
  <si>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</si>
  <si>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</si>
  <si>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</si>
  <si>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</si>
  <si>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</si>
  <si>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</si>
  <si>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</si>
  <si>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</si>
  <si>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</si>
  <si>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</si>
  <si>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</si>
  <si>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</si>
  <si>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</si>
  <si>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</si>
  <si>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</si>
  <si>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</si>
  <si>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</si>
  <si>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</si>
  <si>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</si>
  <si>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</si>
  <si>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</si>
  <si>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</si>
  <si>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</si>
  <si>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</si>
  <si>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</si>
  <si>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</si>
  <si>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</si>
  <si>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</si>
  <si>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</si>
  <si>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</si>
  <si>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</si>
  <si>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</si>
  <si>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</si>
  <si>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</si>
  <si>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</si>
  <si>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</si>
  <si>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</si>
  <si>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</si>
  <si>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</si>
  <si>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</si>
  <si>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</si>
  <si>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</si>
  <si>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</si>
  <si>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</si>
  <si>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</si>
  <si>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</si>
  <si>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</si>
  <si>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</si>
  <si>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</si>
  <si>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</si>
  <si>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</si>
  <si>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</si>
  <si>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</si>
  <si>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</si>
  <si>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</si>
  <si>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</si>
  <si>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</si>
  <si>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</si>
  <si>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</si>
  <si>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</si>
  <si>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</si>
  <si>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</si>
  <si>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</si>
  <si>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</si>
  <si>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</si>
  <si>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</si>
  <si>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</si>
  <si>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</si>
  <si>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</si>
  <si>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</si>
  <si>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</si>
  <si>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</si>
  <si>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</si>
  <si>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</si>
  <si>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</si>
  <si>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</si>
  <si>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</si>
  <si>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</si>
  <si>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</si>
  <si>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</si>
  <si>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</si>
  <si>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</si>
  <si>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</si>
  <si>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</si>
  <si>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</si>
  <si>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</si>
  <si>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</si>
  <si>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</si>
  <si>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</si>
  <si>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</si>
  <si>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</si>
  <si>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</si>
  <si>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</si>
  <si>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</si>
  <si>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</si>
  <si>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</si>
  <si>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</si>
  <si>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</si>
  <si>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</si>
  <si>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</si>
  <si>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</si>
  <si>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</si>
  <si>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</si>
  <si>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</si>
  <si>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</si>
  <si>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</si>
  <si>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</si>
  <si>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</si>
  <si>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</si>
  <si>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</si>
  <si>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</si>
  <si>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</si>
  <si>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</si>
  <si>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</si>
  <si>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</si>
  <si>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</si>
  <si>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</si>
  <si>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</si>
  <si>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</si>
  <si>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</si>
  <si>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</si>
  <si>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</si>
  <si>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</si>
  <si>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</si>
  <si>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</si>
  <si>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</si>
  <si>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</si>
  <si>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</si>
  <si>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</si>
  <si>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</si>
  <si>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</si>
  <si>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</si>
  <si>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</si>
  <si>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</si>
  <si>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</si>
  <si>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</si>
  <si>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</si>
  <si>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</si>
  <si>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</si>
  <si>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</si>
  <si>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</si>
  <si>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</si>
  <si>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</si>
  <si>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</si>
  <si>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</si>
  <si>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</si>
  <si>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</si>
  <si>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</si>
  <si>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</si>
  <si>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</si>
  <si>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</si>
  <si>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</si>
  <si>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</si>
  <si>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</si>
  <si>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</si>
  <si>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</si>
  <si>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</si>
  <si>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</si>
  <si>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</si>
  <si>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</si>
  <si>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</si>
  <si>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</si>
  <si>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</si>
  <si>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</si>
  <si>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</si>
  <si>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</si>
  <si>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</si>
  <si>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</si>
  <si>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</si>
  <si>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</si>
  <si>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</si>
  <si>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</si>
  <si>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</si>
  <si>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</si>
  <si>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</si>
  <si>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</si>
  <si>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</si>
  <si>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</si>
  <si>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</si>
  <si>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</si>
  <si>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</si>
  <si>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</si>
  <si>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</si>
  <si>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</si>
  <si>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</si>
  <si>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</si>
  <si>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</si>
  <si>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</si>
  <si>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</si>
  <si>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</si>
  <si>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</si>
  <si>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</si>
  <si>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</si>
  <si>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</si>
  <si>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</si>
  <si>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</si>
  <si>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</si>
  <si>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</si>
  <si>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</si>
  <si>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</si>
  <si>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</si>
  <si>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</si>
  <si>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</si>
  <si>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</si>
  <si>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</si>
  <si>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</si>
  <si>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</si>
  <si>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</si>
  <si>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</si>
  <si>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</si>
  <si>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</si>
  <si>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</si>
  <si>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</si>
  <si>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</si>
  <si>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</si>
  <si>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</si>
  <si>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</si>
  <si>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</si>
  <si>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</si>
  <si>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</si>
  <si>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</si>
  <si>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</si>
  <si>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</si>
  <si>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</si>
  <si>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</si>
  <si>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</si>
  <si>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</si>
  <si>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</si>
  <si>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</si>
  <si>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</si>
  <si>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</si>
  <si>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</si>
  <si>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</si>
  <si>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</si>
  <si>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</si>
  <si>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</si>
  <si>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</si>
  <si>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</si>
  <si>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</si>
  <si>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</si>
  <si>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</si>
  <si>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</si>
  <si>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</si>
  <si>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</si>
  <si>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</si>
  <si>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</si>
  <si>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</si>
  <si>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</si>
  <si>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</si>
  <si>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</si>
  <si>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</si>
  <si>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</si>
  <si>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</si>
  <si>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</si>
  <si>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</si>
  <si>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</si>
  <si>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</si>
  <si>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</si>
  <si>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</si>
  <si>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</si>
  <si>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</si>
  <si>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</si>
  <si>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</si>
  <si>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</si>
  <si>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</si>
  <si>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</si>
  <si>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</si>
  <si>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</si>
  <si>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</si>
  <si>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</si>
  <si>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</si>
  <si>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</si>
  <si>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</si>
  <si>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</si>
  <si>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</si>
  <si>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</si>
  <si>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</si>
  <si>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</si>
  <si>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</si>
  <si>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</si>
  <si>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</si>
  <si>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</si>
  <si>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</si>
  <si>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</si>
  <si>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</si>
  <si>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</si>
  <si>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</si>
  <si>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</si>
  <si>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</si>
  <si>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</si>
  <si>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</si>
  <si>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</si>
  <si>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</si>
  <si>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</si>
  <si>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</si>
  <si>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</si>
  <si>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</si>
  <si>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</si>
  <si>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</si>
  <si>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</si>
  <si>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</si>
  <si>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</si>
  <si>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</si>
  <si>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</si>
  <si>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</si>
  <si>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</si>
  <si>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</si>
  <si>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</si>
  <si>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</si>
  <si>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</si>
  <si>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</si>
  <si>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</si>
  <si>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</si>
  <si>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</si>
  <si>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</si>
  <si>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</si>
  <si>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</si>
  <si>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</si>
  <si>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</si>
  <si>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</si>
  <si>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</si>
  <si>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</si>
  <si>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</si>
  <si>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</si>
  <si>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</si>
  <si>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</si>
  <si>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</si>
  <si>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</si>
  <si>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</si>
  <si>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</si>
  <si>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</si>
  <si>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</si>
  <si>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</si>
  <si>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</si>
  <si>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</si>
  <si>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</si>
  <si>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</si>
  <si>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</si>
  <si>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</si>
  <si>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</si>
  <si>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</si>
  <si>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</si>
  <si>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</si>
  <si>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</si>
  <si>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</si>
  <si>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</si>
  <si>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</si>
  <si>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</si>
  <si>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</si>
  <si>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</si>
  <si>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</si>
  <si>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</si>
  <si>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</si>
  <si>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</si>
  <si>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</si>
  <si>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</si>
  <si>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</si>
  <si>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</si>
  <si>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</si>
  <si>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</si>
  <si>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</si>
  <si>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</si>
  <si>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</si>
  <si>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</si>
  <si>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</si>
  <si>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</si>
  <si>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</si>
  <si>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</si>
  <si>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</si>
  <si>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</si>
  <si>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</si>
  <si>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</si>
  <si>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</si>
  <si>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</si>
  <si>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</si>
  <si>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</si>
  <si>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</si>
  <si>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</si>
  <si>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</si>
  <si>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</si>
  <si>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</si>
  <si>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</si>
  <si>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</si>
  <si>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</si>
  <si>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</si>
  <si>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</si>
  <si>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</si>
  <si>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</si>
  <si>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</si>
  <si>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</si>
  <si>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</si>
  <si>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</si>
  <si>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</si>
  <si>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</si>
  <si>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</si>
  <si>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</si>
  <si>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</si>
  <si>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</si>
  <si>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</si>
  <si>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</si>
  <si>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</si>
  <si>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</si>
  <si>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</si>
  <si>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</si>
  <si>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</si>
  <si>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</si>
  <si>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</si>
  <si>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</si>
  <si>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</si>
  <si>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</si>
  <si>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</si>
  <si>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</si>
  <si>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</si>
  <si>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</si>
  <si>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</si>
  <si>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</si>
  <si>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</si>
  <si>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</si>
  <si>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</si>
  <si>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</si>
  <si>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</si>
  <si>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</si>
  <si>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</si>
  <si>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</si>
  <si>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</si>
  <si>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</si>
  <si>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</si>
  <si>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</si>
  <si>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</si>
  <si>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</si>
  <si>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</si>
  <si>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</si>
  <si>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</si>
  <si>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</si>
  <si>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</si>
  <si>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</si>
  <si>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</si>
  <si>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</si>
  <si>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</si>
  <si>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</si>
  <si>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</si>
  <si>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</si>
  <si>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</si>
  <si>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</si>
  <si>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</si>
  <si>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</si>
  <si>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</si>
  <si>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</si>
  <si>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</si>
  <si>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</si>
  <si>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</si>
  <si>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</si>
  <si>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</si>
  <si>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</si>
  <si>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</si>
  <si>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</si>
  <si>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</si>
  <si>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</si>
  <si>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</si>
  <si>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</si>
  <si>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</si>
  <si>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</si>
  <si>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</si>
  <si>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</si>
  <si>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</si>
  <si>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</si>
  <si>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</si>
  <si>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</si>
  <si>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</si>
  <si>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</si>
  <si>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</si>
  <si>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</si>
  <si>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</si>
  <si>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</si>
  <si>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</si>
  <si>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</si>
  <si>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</si>
  <si>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</si>
  <si>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</si>
  <si>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</si>
  <si>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</si>
  <si>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</si>
  <si>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</si>
  <si>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</si>
  <si>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</si>
  <si>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</si>
  <si>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</si>
  <si>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</si>
  <si>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</si>
  <si>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</si>
  <si>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</si>
  <si>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</si>
  <si>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</si>
  <si>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</si>
  <si>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</si>
  <si>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</si>
  <si>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</si>
  <si>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</si>
  <si>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</si>
  <si>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</si>
  <si>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</si>
  <si>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</si>
  <si>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</si>
  <si>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</si>
  <si>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</si>
  <si>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</si>
  <si>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</si>
  <si>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</si>
  <si>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</si>
  <si>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</si>
  <si>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</si>
  <si>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</si>
  <si>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</si>
  <si>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</si>
  <si>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</si>
  <si>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</si>
  <si>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</si>
  <si>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</si>
  <si>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</si>
  <si>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</si>
  <si>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</si>
  <si>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</si>
  <si>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</si>
  <si>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</si>
  <si>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</si>
  <si>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</si>
  <si>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</si>
  <si>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</si>
  <si>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</si>
  <si>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</si>
  <si>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</si>
  <si>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</si>
  <si>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</si>
  <si>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</si>
  <si>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</si>
  <si>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</si>
  <si>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</si>
  <si>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</si>
  <si>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</si>
  <si>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</si>
  <si>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</si>
  <si>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</si>
  <si>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</si>
  <si>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</si>
  <si>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</si>
  <si>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</si>
  <si>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</si>
  <si>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</si>
  <si>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</si>
  <si>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</si>
  <si>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</si>
  <si>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</si>
  <si>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</si>
  <si>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</si>
  <si>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</si>
  <si>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</si>
  <si>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</si>
  <si>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</si>
  <si>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</si>
  <si>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</si>
  <si>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</si>
  <si>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</si>
  <si>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</si>
  <si>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</si>
  <si>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</si>
  <si>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</si>
  <si>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</si>
  <si>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</si>
  <si>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</si>
  <si>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</si>
  <si>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</si>
  <si>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</si>
  <si>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</si>
  <si>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</si>
  <si>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</si>
  <si>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</si>
  <si>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</si>
  <si>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</si>
  <si>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</si>
  <si>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</si>
  <si>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</si>
  <si>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</si>
  <si>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</si>
  <si>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</si>
  <si>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</si>
  <si>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</si>
  <si>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</si>
  <si>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</si>
  <si>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</si>
  <si>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</si>
  <si>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</si>
  <si>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</si>
  <si>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</si>
  <si>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</si>
  <si>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</si>
  <si>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</si>
  <si>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</si>
  <si>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</si>
  <si>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</si>
  <si>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</si>
  <si>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</si>
  <si>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</si>
  <si>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</si>
  <si>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</si>
  <si>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</si>
  <si>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</si>
  <si>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</si>
  <si>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</si>
  <si>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</si>
  <si>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</si>
  <si>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</si>
  <si>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</si>
  <si>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</si>
  <si>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</si>
  <si>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</si>
  <si>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</si>
  <si>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</si>
  <si>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</si>
  <si>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</si>
  <si>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</si>
  <si>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</si>
  <si>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</si>
  <si>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</si>
  <si>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</si>
  <si>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</si>
  <si>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</si>
  <si>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</si>
  <si>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</si>
  <si>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</si>
  <si>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</si>
  <si>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</si>
  <si>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</si>
  <si>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</si>
  <si>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</si>
  <si>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</si>
  <si>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</si>
  <si>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</si>
  <si>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</si>
  <si>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</si>
  <si>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</si>
  <si>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</si>
  <si>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</si>
  <si>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</si>
  <si>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</si>
  <si>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</si>
  <si>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</si>
  <si>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</si>
  <si>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</si>
  <si>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</si>
  <si>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</si>
  <si>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</si>
  <si>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</si>
  <si>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</si>
  <si>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</si>
  <si>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</si>
  <si>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</si>
  <si>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</si>
  <si>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</si>
  <si>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</si>
  <si>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</si>
  <si>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</si>
  <si>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</si>
  <si>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</si>
  <si>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</si>
  <si>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</si>
  <si>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</si>
  <si>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</si>
  <si>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</si>
  <si>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</si>
  <si>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</si>
  <si>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</si>
  <si>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</si>
  <si>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</si>
  <si>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</si>
  <si>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</si>
  <si>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</si>
  <si>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</si>
  <si>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</si>
  <si>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</si>
  <si>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</si>
  <si>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</si>
  <si>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</si>
  <si>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</si>
  <si>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</si>
  <si>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</si>
  <si>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</si>
  <si>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</si>
  <si>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</si>
  <si>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</si>
  <si>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</si>
  <si>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</si>
  <si>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</si>
  <si>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</si>
  <si>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</si>
  <si>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</si>
  <si>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</si>
  <si>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</si>
  <si>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</si>
  <si>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</si>
  <si>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</si>
  <si>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</si>
  <si>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</si>
  <si>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</si>
  <si>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</si>
  <si>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</si>
  <si>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</si>
  <si>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</si>
  <si>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</si>
  <si>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</si>
  <si>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</si>
  <si>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</si>
  <si>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</si>
  <si>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</si>
  <si>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</si>
  <si>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</si>
  <si>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</si>
  <si>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</si>
  <si>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</si>
  <si>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</si>
  <si>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</si>
  <si>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</si>
  <si>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</si>
  <si>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</si>
  <si>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</si>
  <si>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</si>
  <si>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</si>
  <si>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</si>
  <si>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</si>
  <si>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</si>
  <si>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</si>
  <si>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</si>
  <si>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</si>
  <si>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</si>
  <si>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</si>
  <si>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</si>
  <si>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</si>
  <si>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</si>
  <si>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</si>
  <si>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</si>
  <si>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</si>
  <si>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</si>
  <si>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</si>
  <si>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</si>
  <si>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</si>
  <si>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</si>
  <si>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</si>
  <si>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</si>
  <si>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</si>
  <si>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</si>
  <si>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</si>
  <si>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</si>
  <si>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</si>
  <si>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</si>
  <si>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</si>
  <si>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</si>
  <si>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</si>
  <si>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</si>
  <si>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</si>
  <si>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</si>
  <si>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</si>
  <si>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</si>
  <si>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</si>
  <si>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</si>
  <si>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</si>
  <si>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</si>
  <si>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</si>
  <si>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</si>
  <si>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</si>
  <si>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</si>
  <si>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</si>
  <si>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</si>
  <si>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</si>
  <si>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</si>
  <si>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</si>
  <si>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</si>
  <si>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</si>
  <si>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</si>
  <si>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</si>
  <si>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</si>
  <si>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</si>
  <si>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</si>
  <si>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</si>
  <si>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</si>
  <si>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</si>
  <si>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</si>
  <si>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</si>
  <si>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</si>
  <si>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</si>
  <si>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</si>
  <si>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</si>
  <si>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</si>
  <si>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</si>
  <si>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</si>
  <si>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</si>
  <si>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</si>
  <si>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</si>
  <si>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</si>
  <si>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</si>
  <si>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</si>
  <si>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</si>
  <si>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</si>
  <si>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</si>
  <si>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</si>
  <si>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</si>
  <si>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</si>
  <si>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</si>
  <si>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</si>
  <si>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</si>
  <si>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</si>
  <si>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</si>
  <si>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</si>
  <si>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</si>
  <si>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</si>
  <si>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</si>
  <si>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</si>
  <si>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</si>
  <si>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</si>
  <si>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</si>
  <si>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</si>
  <si>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</si>
  <si>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</si>
  <si>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</si>
  <si>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</si>
  <si>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</si>
  <si>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</si>
  <si>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</si>
  <si>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</si>
  <si>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</si>
  <si>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</si>
  <si>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</si>
  <si>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</si>
  <si>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</si>
  <si>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</si>
  <si>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</si>
  <si>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</si>
  <si>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</si>
  <si>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</si>
  <si>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</si>
  <si>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</si>
  <si>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</si>
  <si>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</si>
  <si>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</si>
  <si>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</si>
  <si>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</si>
  <si>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</si>
  <si>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</si>
  <si>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</si>
  <si>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</si>
  <si>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</si>
  <si>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</si>
  <si>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</si>
  <si>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</si>
  <si>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</si>
  <si>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</si>
  <si>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</si>
  <si>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</si>
  <si>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</si>
  <si>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</si>
  <si>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</si>
  <si>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</si>
  <si>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</si>
  <si>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</si>
  <si>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</si>
  <si>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</si>
  <si>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</si>
  <si>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</si>
  <si>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</si>
  <si>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</si>
  <si>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</si>
  <si>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</si>
  <si>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</si>
  <si>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</si>
  <si>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</si>
  <si>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</si>
  <si>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</si>
  <si>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</si>
  <si>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</si>
  <si>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</si>
  <si>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</si>
  <si>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</si>
  <si>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</si>
  <si>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</si>
  <si>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</si>
  <si>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</si>
  <si>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</si>
  <si>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</si>
  <si>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</si>
  <si>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</si>
  <si>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</si>
  <si>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</si>
  <si>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</si>
  <si>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</si>
  <si>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</si>
  <si>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</si>
  <si>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</si>
  <si>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</si>
  <si>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</si>
  <si>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</si>
  <si>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</si>
  <si>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</si>
  <si>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</si>
  <si>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</si>
  <si>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</si>
  <si>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</si>
  <si>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</si>
  <si>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</si>
  <si>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</si>
  <si>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</si>
  <si>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</si>
  <si>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</si>
  <si>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</si>
  <si>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</si>
  <si>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</si>
  <si>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</si>
  <si>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</si>
  <si>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</si>
  <si>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</si>
  <si>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</si>
  <si>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</si>
  <si>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</si>
  <si>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</si>
  <si>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</si>
  <si>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</si>
  <si>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</si>
  <si>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</si>
  <si>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</si>
  <si>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</si>
  <si>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</si>
  <si>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</si>
  <si>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</si>
  <si>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</si>
  <si>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</si>
  <si>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</si>
  <si>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</si>
  <si>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</si>
  <si>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</si>
  <si>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</si>
  <si>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</si>
  <si>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</si>
  <si>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</si>
  <si>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</si>
  <si>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</si>
  <si>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</si>
  <si>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</si>
  <si>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</si>
  <si>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</si>
  <si>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</si>
  <si>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</si>
  <si>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</si>
  <si>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</si>
  <si>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</si>
  <si>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</si>
  <si>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</si>
  <si>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</si>
  <si>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</si>
  <si>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</si>
  <si>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</si>
  <si>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</si>
  <si>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</si>
  <si>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</si>
  <si>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</si>
  <si>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</si>
  <si>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</si>
  <si>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</si>
  <si>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</si>
  <si>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</si>
  <si>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</si>
  <si>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</si>
  <si>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</si>
  <si>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</si>
  <si>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</si>
  <si>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</si>
  <si>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</si>
  <si>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</si>
  <si>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</si>
  <si>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</si>
  <si>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</si>
  <si>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</si>
  <si>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</si>
  <si>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</si>
  <si>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</si>
  <si>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</si>
  <si>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</si>
  <si>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</si>
  <si>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</si>
  <si>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</si>
  <si>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</si>
  <si>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</si>
  <si>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</si>
  <si>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</si>
  <si>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</si>
  <si>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</si>
  <si>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</si>
  <si>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</si>
  <si>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</si>
  <si>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</si>
  <si>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</si>
  <si>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</si>
  <si>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</si>
  <si>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</si>
  <si>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</si>
  <si>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</si>
  <si>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</si>
  <si>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</si>
  <si>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</si>
  <si>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</si>
  <si>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</si>
  <si>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</si>
  <si>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</si>
  <si>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</si>
  <si>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</si>
  <si>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</si>
  <si>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</si>
  <si>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</si>
  <si>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</si>
  <si>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</si>
  <si>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</si>
  <si>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</si>
  <si>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</si>
  <si>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</si>
  <si>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</si>
  <si>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</si>
  <si>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</si>
  <si>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</si>
  <si>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</si>
  <si>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</si>
  <si>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</si>
  <si>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</si>
  <si>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</si>
  <si>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</si>
  <si>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</si>
  <si>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</si>
  <si>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</si>
  <si>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</si>
  <si>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</si>
  <si>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</si>
  <si>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</si>
  <si>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</si>
  <si>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</si>
  <si>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</si>
  <si>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</si>
  <si>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</si>
  <si>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</si>
  <si>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</si>
  <si>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</si>
  <si>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</si>
  <si>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</si>
  <si>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</si>
  <si>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</si>
  <si>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</si>
  <si>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</si>
  <si>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</si>
  <si>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</si>
  <si>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</si>
  <si>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</si>
  <si>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</si>
  <si>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</si>
  <si>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</si>
  <si>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</si>
  <si>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</si>
  <si>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</si>
  <si>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</si>
  <si>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</si>
  <si>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</si>
  <si>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</si>
  <si>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</si>
  <si>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</si>
  <si>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</si>
  <si>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</si>
  <si>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</si>
  <si>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</si>
  <si>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</si>
  <si>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</si>
  <si>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</si>
  <si>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</si>
  <si>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</si>
  <si>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</si>
  <si>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</si>
  <si>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</si>
  <si>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</si>
  <si>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</si>
  <si>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</si>
  <si>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</si>
  <si>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</si>
  <si>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</si>
  <si>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</si>
  <si>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</si>
  <si>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</si>
  <si>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</si>
  <si>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</si>
  <si>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</si>
  <si>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</si>
  <si>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</si>
  <si>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</si>
  <si>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</si>
  <si>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</si>
  <si>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</si>
  <si>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</si>
  <si>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</si>
  <si>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</si>
  <si>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</si>
  <si>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</si>
  <si>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</si>
  <si>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</si>
  <si>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</si>
  <si>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</si>
  <si>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</si>
  <si>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</si>
  <si>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</si>
  <si>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</si>
  <si>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</si>
  <si>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</si>
  <si>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</si>
  <si>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</si>
  <si>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</si>
  <si>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</si>
  <si>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</si>
  <si>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</si>
  <si>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</si>
  <si>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</si>
  <si>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</si>
  <si>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</si>
  <si>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</si>
  <si>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</si>
  <si>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</si>
  <si>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</si>
  <si>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</si>
  <si>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</si>
  <si>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</si>
  <si>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</si>
  <si>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</si>
  <si>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</si>
  <si>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</si>
  <si>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</si>
  <si>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</si>
  <si>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</si>
  <si>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</si>
  <si>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</si>
  <si>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</si>
  <si>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</si>
  <si>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</si>
  <si>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</si>
  <si>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</si>
  <si>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</si>
  <si>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</si>
  <si>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</si>
  <si>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</si>
  <si>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</si>
  <si>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</si>
  <si>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</si>
  <si>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</si>
  <si>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</si>
  <si>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</si>
  <si>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</si>
  <si>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</si>
  <si>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</si>
  <si>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</si>
  <si>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</si>
  <si>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</si>
  <si>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</si>
  <si>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</si>
  <si>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</si>
  <si>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</si>
  <si>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</si>
  <si>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</si>
  <si>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</si>
  <si>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</si>
  <si>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</si>
  <si>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</si>
  <si>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</si>
  <si>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</si>
  <si>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</si>
  <si>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</si>
  <si>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</si>
  <si>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</si>
  <si>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</si>
  <si>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</si>
  <si>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</si>
  <si>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</si>
  <si>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</si>
  <si>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</si>
  <si>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</si>
  <si>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</si>
  <si>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</si>
  <si>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</si>
  <si>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</si>
  <si>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</si>
  <si>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</si>
  <si>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</si>
  <si>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</si>
  <si>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</si>
  <si>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</si>
  <si>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</si>
  <si>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</si>
  <si>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</si>
  <si>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</si>
  <si>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</si>
  <si>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</si>
  <si>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</si>
  <si>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</si>
  <si>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</si>
  <si>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</si>
  <si>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</si>
  <si>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</si>
  <si>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</si>
  <si>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</si>
  <si>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</si>
  <si>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</si>
  <si>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</si>
  <si>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</si>
  <si>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</si>
  <si>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</si>
  <si>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</si>
  <si>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</si>
  <si>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</si>
  <si>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</si>
  <si>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</si>
  <si>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</si>
  <si>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</si>
  <si>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</si>
  <si>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</si>
  <si>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</si>
  <si>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</si>
  <si>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</si>
  <si>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</si>
  <si>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</si>
  <si>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</si>
  <si>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</si>
  <si>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</si>
  <si>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</si>
  <si>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</si>
  <si>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</si>
  <si>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</si>
  <si>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</si>
  <si>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</si>
  <si>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</si>
  <si>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</si>
  <si>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</si>
  <si>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</si>
  <si>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</si>
  <si>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</si>
  <si>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</si>
  <si>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</si>
  <si>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</si>
  <si>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</si>
  <si>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</si>
  <si>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</si>
  <si>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</si>
  <si>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</si>
  <si>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</si>
  <si>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</si>
  <si>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</si>
  <si>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</si>
  <si>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</si>
  <si>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</si>
  <si>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</si>
  <si>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</si>
  <si>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</si>
  <si>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</si>
  <si>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</si>
  <si>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</si>
  <si>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</si>
  <si>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</si>
  <si>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</si>
  <si>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</si>
  <si>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</si>
  <si>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</si>
  <si>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</si>
  <si>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</si>
  <si>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</si>
  <si>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</si>
  <si>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</si>
  <si>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</si>
  <si>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</si>
  <si>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</si>
  <si>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</si>
  <si>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</si>
  <si>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</si>
  <si>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</si>
  <si>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</si>
  <si>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</si>
  <si>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</si>
  <si>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</si>
  <si>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</si>
  <si>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</si>
  <si>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</si>
  <si>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</si>
  <si>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</si>
  <si>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</si>
  <si>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</si>
  <si>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</si>
  <si>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</si>
  <si>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</si>
  <si>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</si>
  <si>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</si>
  <si>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</si>
  <si>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</si>
  <si>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</si>
  <si>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</si>
  <si>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</si>
  <si>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</si>
  <si>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</si>
  <si>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</si>
  <si>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</si>
  <si>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</si>
  <si>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</si>
  <si>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</si>
  <si>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</si>
  <si>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</si>
  <si>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</si>
  <si>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</si>
  <si>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</si>
  <si>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</si>
  <si>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</si>
  <si>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</si>
  <si>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</si>
  <si>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</si>
  <si>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</si>
  <si>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</si>
  <si>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</si>
  <si>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</si>
  <si>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</si>
  <si>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</si>
  <si>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</si>
  <si>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</si>
  <si>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</si>
  <si>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</si>
  <si>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</si>
  <si>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</si>
  <si>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</si>
  <si>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</si>
  <si>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</si>
  <si>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</si>
  <si>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</si>
  <si>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</si>
  <si>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</si>
  <si>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</si>
  <si>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</si>
  <si>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</si>
  <si>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</si>
  <si>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</si>
  <si>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</si>
  <si>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</si>
  <si>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</si>
  <si>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</si>
  <si>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</si>
  <si>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</si>
  <si>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</si>
  <si>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</si>
  <si>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</si>
  <si>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</si>
  <si>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</si>
  <si>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</si>
  <si>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</si>
  <si>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</si>
  <si>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</si>
  <si>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</si>
  <si>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</si>
  <si>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</si>
  <si>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</si>
  <si>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</si>
  <si>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</si>
  <si>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</si>
  <si>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</si>
  <si>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</si>
  <si>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</si>
  <si>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</si>
  <si>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</si>
  <si>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</si>
  <si>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</si>
  <si>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</si>
  <si>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</si>
  <si>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</si>
  <si>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</si>
  <si>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</si>
  <si>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</si>
  <si>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</si>
  <si>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</si>
  <si>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</si>
  <si>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</si>
  <si>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</si>
  <si>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</si>
  <si>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</si>
  <si>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</si>
  <si>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</si>
  <si>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</si>
  <si>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</si>
  <si>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</si>
  <si>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</si>
  <si>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</si>
  <si>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</si>
  <si>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</si>
  <si>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</si>
  <si>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</si>
  <si>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</si>
  <si>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</si>
  <si>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</si>
  <si>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</si>
  <si>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</si>
  <si>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</si>
  <si>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</si>
  <si>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</si>
  <si>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</si>
  <si>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</si>
  <si>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</si>
  <si>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</si>
  <si>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</si>
  <si>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</si>
  <si>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</si>
  <si>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</si>
  <si>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</si>
  <si>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</si>
  <si>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</si>
  <si>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</si>
  <si>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</si>
  <si>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</si>
  <si>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</si>
  <si>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</si>
  <si>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</si>
  <si>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</si>
  <si>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</si>
  <si>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</si>
  <si>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</si>
  <si>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</si>
  <si>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</si>
  <si>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</si>
  <si>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</si>
  <si>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</si>
  <si>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</si>
  <si>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</si>
  <si>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</si>
  <si>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</si>
  <si>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</si>
  <si>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</si>
  <si>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</si>
  <si>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</si>
  <si>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</si>
  <si>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</si>
  <si>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</si>
  <si>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</si>
  <si>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</si>
  <si>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</si>
  <si>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</si>
  <si>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</si>
  <si>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</si>
  <si>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</si>
  <si>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</si>
  <si>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</si>
  <si>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</si>
  <si>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</si>
  <si>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</si>
  <si>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</si>
  <si>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</si>
  <si>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</si>
  <si>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</si>
  <si>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</si>
  <si>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</si>
  <si>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</si>
  <si>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</si>
  <si>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</si>
  <si>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</si>
  <si>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</si>
  <si>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</si>
  <si>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</si>
  <si>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</si>
  <si>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</si>
  <si>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</si>
  <si>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</si>
  <si>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</si>
  <si>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</si>
  <si>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</si>
  <si>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</si>
  <si>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</si>
  <si>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</si>
  <si>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</si>
  <si>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</si>
  <si>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</si>
  <si>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</si>
  <si>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</si>
  <si>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</si>
  <si>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</si>
  <si>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</si>
  <si>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</si>
  <si>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</si>
  <si>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</si>
  <si>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</si>
  <si>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</si>
  <si>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</si>
  <si>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</si>
  <si>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</si>
  <si>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</si>
  <si>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</si>
  <si>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</si>
  <si>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</si>
  <si>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</si>
  <si>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</si>
  <si>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</si>
  <si>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</si>
  <si>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</si>
  <si>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</si>
  <si>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</si>
  <si>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</si>
  <si>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</si>
  <si>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</si>
  <si>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</si>
  <si>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</si>
  <si>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</si>
  <si>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</si>
  <si>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</si>
  <si>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</si>
  <si>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</si>
  <si>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</si>
  <si>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</si>
  <si>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</si>
  <si>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</si>
  <si>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</si>
  <si>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</si>
  <si>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</si>
  <si>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</si>
  <si>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</si>
  <si>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</si>
  <si>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</si>
  <si>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</si>
  <si>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</si>
  <si>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</si>
  <si>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</si>
  <si>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</si>
  <si>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</si>
  <si>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</si>
  <si>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</si>
  <si>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</si>
  <si>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</si>
  <si>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</si>
  <si>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</si>
  <si>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</si>
  <si>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</si>
  <si>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</si>
  <si>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</si>
  <si>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</si>
  <si>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</si>
  <si>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</si>
  <si>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</si>
  <si>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</si>
  <si>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</si>
  <si>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</si>
  <si>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</si>
  <si>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</si>
  <si>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</si>
  <si>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</si>
  <si>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</si>
  <si>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</si>
  <si>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</si>
  <si>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</si>
  <si>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</si>
  <si>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</si>
  <si>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</si>
  <si>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</si>
  <si>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</si>
  <si>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</si>
  <si>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</si>
  <si>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</si>
  <si>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</si>
  <si>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</si>
  <si>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</si>
  <si>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</si>
  <si>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</si>
  <si>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</si>
  <si>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</si>
  <si>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</si>
  <si>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</si>
  <si>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</si>
  <si>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</si>
  <si>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</si>
  <si>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</si>
  <si>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</si>
  <si>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</si>
  <si>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</si>
  <si>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</si>
  <si>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</si>
  <si>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</si>
  <si>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</si>
  <si>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</si>
  <si>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</si>
  <si>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</si>
  <si>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</si>
  <si>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</si>
  <si>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</si>
  <si>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</si>
  <si>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</si>
  <si>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</si>
  <si>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</si>
  <si>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</si>
  <si>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</si>
  <si>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</si>
  <si>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</si>
  <si>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</si>
  <si>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</si>
  <si>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</si>
  <si>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</si>
  <si>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</si>
  <si>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</si>
  <si>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</si>
  <si>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</si>
  <si>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</si>
  <si>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</si>
  <si>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</si>
  <si>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</si>
  <si>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</si>
  <si>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</si>
  <si>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</si>
  <si>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</si>
  <si>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</si>
  <si>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</si>
  <si>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</si>
  <si>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</si>
  <si>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</si>
  <si>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</si>
  <si>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</si>
  <si>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</si>
  <si>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</si>
  <si>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</si>
  <si>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</si>
  <si>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</si>
  <si>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</si>
  <si>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</si>
  <si>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</si>
  <si>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</si>
  <si>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</si>
  <si>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</si>
  <si>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</si>
  <si>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</si>
  <si>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</si>
  <si>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</si>
  <si>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</si>
  <si>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</si>
  <si>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</si>
  <si>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</si>
  <si>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</si>
  <si>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</si>
  <si>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</si>
  <si>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</si>
  <si>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</si>
  <si>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</si>
  <si>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</si>
  <si>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</si>
  <si>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</si>
  <si>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</si>
  <si>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</si>
  <si>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</si>
  <si>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</si>
  <si>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</si>
  <si>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</si>
  <si>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</si>
  <si>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</si>
  <si>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</si>
  <si>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</si>
  <si>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</si>
  <si>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</si>
  <si>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</si>
  <si>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</si>
  <si>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</si>
  <si>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</si>
  <si>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</si>
  <si>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</si>
  <si>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</si>
  <si>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</si>
  <si>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</si>
  <si>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</si>
  <si>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</si>
  <si>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</si>
  <si>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</si>
  <si>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</si>
  <si>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</si>
  <si>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</si>
  <si>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</si>
  <si>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</si>
  <si>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</si>
  <si>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</si>
  <si>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</si>
  <si>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</si>
  <si>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</si>
  <si>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</si>
  <si>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</si>
  <si>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</si>
  <si>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</si>
  <si>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</si>
  <si>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</si>
  <si>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</si>
  <si>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</si>
  <si>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</si>
  <si>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</si>
  <si>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</si>
  <si>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</si>
  <si>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</si>
  <si>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</si>
  <si>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</si>
  <si>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</si>
  <si>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</si>
  <si>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</si>
  <si>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</si>
  <si>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</si>
  <si>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</si>
  <si>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</si>
  <si>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</si>
  <si>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</si>
  <si>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</si>
  <si>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</si>
  <si>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</si>
  <si>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</si>
  <si>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</si>
  <si>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</si>
  <si>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</si>
  <si>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</si>
  <si>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</si>
  <si>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</si>
  <si>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</si>
  <si>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</si>
  <si>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</si>
  <si>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</si>
  <si>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</si>
  <si>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</si>
  <si>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</si>
  <si>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</si>
  <si>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</si>
  <si>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</si>
  <si>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</si>
  <si>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</si>
  <si>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</si>
  <si>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</si>
  <si>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</si>
  <si>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</si>
  <si>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</si>
  <si>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</si>
  <si>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</si>
  <si>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</si>
  <si>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</si>
  <si>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</si>
  <si>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</si>
  <si>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</si>
  <si>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</si>
  <si>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</si>
  <si>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</si>
  <si>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</si>
  <si>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</si>
  <si>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</si>
  <si>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</si>
  <si>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</si>
  <si>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</si>
  <si>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</si>
  <si>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</si>
  <si>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</si>
  <si>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</si>
  <si>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</si>
  <si>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</si>
  <si>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</si>
  <si>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</si>
  <si>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</si>
  <si>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</si>
  <si>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</si>
  <si>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</si>
  <si>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</si>
  <si>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</si>
  <si>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</si>
  <si>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</si>
  <si>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</si>
  <si>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</si>
  <si>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</si>
  <si>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</si>
  <si>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</si>
  <si>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</si>
  <si>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</si>
  <si>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</si>
  <si>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</si>
  <si>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</si>
  <si>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</si>
  <si>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</si>
  <si>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</si>
  <si>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</si>
  <si>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</si>
  <si>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</si>
  <si>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</si>
  <si>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</si>
  <si>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</si>
  <si>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</si>
  <si>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</si>
  <si>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</si>
  <si>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</si>
  <si>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</si>
  <si>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</si>
  <si>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</si>
  <si>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</si>
  <si>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</si>
  <si>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</si>
  <si>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</si>
  <si>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</si>
  <si>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</si>
  <si>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</si>
  <si>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</si>
  <si>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</si>
  <si>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</si>
  <si>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</si>
  <si>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</si>
  <si>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</si>
  <si>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</si>
  <si>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</si>
  <si>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</si>
  <si>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</si>
  <si>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</si>
  <si>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</si>
  <si>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</si>
  <si>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</si>
  <si>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</si>
  <si>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</si>
  <si>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</si>
  <si>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</si>
  <si>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</si>
  <si>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</si>
  <si>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</si>
  <si>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</si>
  <si>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</si>
  <si>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</si>
  <si>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</si>
  <si>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</si>
  <si>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</si>
  <si>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</si>
  <si>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</si>
  <si>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</si>
  <si>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</si>
  <si>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</si>
  <si>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</si>
  <si>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</si>
  <si>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</si>
  <si>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</si>
  <si>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</si>
  <si>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</si>
  <si>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</si>
  <si>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</si>
  <si>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</si>
  <si>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</si>
  <si>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</si>
  <si>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</si>
  <si>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</si>
  <si>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</si>
  <si>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</si>
  <si>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</si>
  <si>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</si>
  <si>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</si>
  <si>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</si>
  <si>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</si>
  <si>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</si>
  <si>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</si>
  <si>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</si>
  <si>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</si>
  <si>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</si>
  <si>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</si>
  <si>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</si>
  <si>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</si>
  <si>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</si>
  <si>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</si>
  <si>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</si>
  <si>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</si>
  <si>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</si>
  <si>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</si>
  <si>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</si>
  <si>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</si>
  <si>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</si>
  <si>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</si>
  <si>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</si>
  <si>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</si>
  <si>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</si>
  <si>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</si>
  <si>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</si>
  <si>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</si>
  <si>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</si>
  <si>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</si>
  <si>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</si>
  <si>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</si>
  <si>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</si>
  <si>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</si>
  <si>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</si>
  <si>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</si>
  <si>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</si>
  <si>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</si>
  <si>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</si>
  <si>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</si>
  <si>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</si>
  <si>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</si>
  <si>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</si>
  <si>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</si>
  <si>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</si>
  <si>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</si>
  <si>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</si>
  <si>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</si>
  <si>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</si>
  <si>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</si>
  <si>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</si>
  <si>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</si>
  <si>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</si>
  <si>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</si>
  <si>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</si>
  <si>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</si>
  <si>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</si>
  <si>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</si>
  <si>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</si>
  <si>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</si>
  <si>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</si>
  <si>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</si>
  <si>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</si>
  <si>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</si>
  <si>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</si>
  <si>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</si>
  <si>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</si>
  <si>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</si>
  <si>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</si>
  <si>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</si>
  <si>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</si>
  <si>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</si>
  <si>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</si>
  <si>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</si>
  <si>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</si>
  <si>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</si>
  <si>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</si>
  <si>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</si>
  <si>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</si>
  <si>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</si>
  <si>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</si>
  <si>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</si>
  <si>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</si>
  <si>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</si>
  <si>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</si>
  <si>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</si>
  <si>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</si>
  <si>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</si>
  <si>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</si>
  <si>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</si>
  <si>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</si>
  <si>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</si>
  <si>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</si>
  <si>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</si>
  <si>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</si>
  <si>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</si>
  <si>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</si>
  <si>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</si>
  <si>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</si>
  <si>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</si>
  <si>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</si>
  <si>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</si>
  <si>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</si>
  <si>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</si>
  <si>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</si>
  <si>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</si>
  <si>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</si>
  <si>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</si>
  <si>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</si>
  <si>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</si>
  <si>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</si>
  <si>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</si>
  <si>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</si>
  <si>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</si>
  <si>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</si>
  <si>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</si>
  <si>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</si>
  <si>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</si>
  <si>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</si>
  <si>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</si>
  <si>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</si>
  <si>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</si>
  <si>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</si>
  <si>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</si>
  <si>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</si>
  <si>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</si>
  <si>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</si>
  <si>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</si>
  <si>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</si>
  <si>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</si>
  <si>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</si>
  <si>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</si>
  <si>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</si>
  <si>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</si>
  <si>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</si>
  <si>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</si>
  <si>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</si>
  <si>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</si>
  <si>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</si>
  <si>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</si>
  <si>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</si>
  <si>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</si>
  <si>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</si>
  <si>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</si>
  <si>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</si>
  <si>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</si>
  <si>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</si>
  <si>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</si>
  <si>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</si>
  <si>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</si>
  <si>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</si>
  <si>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</si>
  <si>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</si>
  <si>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</si>
  <si>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</si>
  <si>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</si>
  <si>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</si>
  <si>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</si>
  <si>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</si>
  <si>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</si>
  <si>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</si>
  <si>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</si>
  <si>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</si>
  <si>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</si>
  <si>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</si>
  <si>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</si>
  <si>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</si>
  <si>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</si>
  <si>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</si>
  <si>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</si>
  <si>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</si>
  <si>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</si>
  <si>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</si>
  <si>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</si>
  <si>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</si>
  <si>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</si>
  <si>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</si>
  <si>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</si>
  <si>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</si>
  <si>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</si>
  <si>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</si>
  <si>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</si>
  <si>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</si>
  <si>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</si>
  <si>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</si>
  <si>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</si>
  <si>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</si>
  <si>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</si>
  <si>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</si>
  <si>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</si>
  <si>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</si>
  <si>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</si>
  <si>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</si>
  <si>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</si>
  <si>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</si>
  <si>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</si>
  <si>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</si>
  <si>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</si>
  <si>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</si>
  <si>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</si>
  <si>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</si>
  <si>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</si>
  <si>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</si>
  <si>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</si>
  <si>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</si>
  <si>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</si>
  <si>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</si>
  <si>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</si>
  <si>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</si>
  <si>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</si>
  <si>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</si>
  <si>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</si>
  <si>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</si>
  <si>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</si>
  <si>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</si>
  <si>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</si>
  <si>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</si>
  <si>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</si>
  <si>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</si>
  <si>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</si>
  <si>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</si>
  <si>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</si>
  <si>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</si>
  <si>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</si>
  <si>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</si>
  <si>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</si>
  <si>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</si>
  <si>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</si>
  <si>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</si>
  <si>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</si>
  <si>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</si>
  <si>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</si>
  <si>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</si>
  <si>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</si>
  <si>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</si>
  <si>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</si>
  <si>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</si>
  <si>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</si>
  <si>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</si>
  <si>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</si>
  <si>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</si>
  <si>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</si>
  <si>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</si>
  <si>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</si>
  <si>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</si>
  <si>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</si>
  <si>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</si>
  <si>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</si>
  <si>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</si>
  <si>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</si>
  <si>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</si>
  <si>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</si>
  <si>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</si>
  <si>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</si>
  <si>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</si>
  <si>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</si>
  <si>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</si>
  <si>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</si>
  <si>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</si>
  <si>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</si>
  <si>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</si>
  <si>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</si>
  <si>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</si>
  <si>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</si>
  <si>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</si>
  <si>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</si>
  <si>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</si>
  <si>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</si>
  <si>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</si>
  <si>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</si>
  <si>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</si>
  <si>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</si>
  <si>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</si>
  <si>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</si>
  <si>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</si>
  <si>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</si>
  <si>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</si>
  <si>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</si>
  <si>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</si>
  <si>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</si>
  <si>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</si>
  <si>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</si>
  <si>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</si>
  <si>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</si>
  <si>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</si>
  <si>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</si>
  <si>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</si>
  <si>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</si>
  <si>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</si>
  <si>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</si>
  <si>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</si>
  <si>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</si>
  <si>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</si>
  <si>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</si>
  <si>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</si>
  <si>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</si>
  <si>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</si>
  <si>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</si>
  <si>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</si>
  <si>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</si>
  <si>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</si>
  <si>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</si>
  <si>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</si>
  <si>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</si>
  <si>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</si>
  <si>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</si>
  <si>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</si>
  <si>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</si>
  <si>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</si>
  <si>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</si>
  <si>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</si>
  <si>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</si>
  <si>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</si>
  <si>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</si>
  <si>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</si>
  <si>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</si>
  <si>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</si>
  <si>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</si>
  <si>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</si>
  <si>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</si>
  <si>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</si>
  <si>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</si>
  <si>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</si>
  <si>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</si>
  <si>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</si>
  <si>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</si>
  <si>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</si>
  <si>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</si>
  <si>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</si>
  <si>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</si>
  <si>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</si>
  <si>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</si>
  <si>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</si>
  <si>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</si>
  <si>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</si>
  <si>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</si>
  <si>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</si>
  <si>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</si>
  <si>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</si>
  <si>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</si>
  <si>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</si>
  <si>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</si>
  <si>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</si>
  <si>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</si>
  <si>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</si>
  <si>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</si>
  <si>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</si>
  <si>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</si>
  <si>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</si>
  <si>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</si>
  <si>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</si>
  <si>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</si>
  <si>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</si>
  <si>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</si>
  <si>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</si>
  <si>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</si>
  <si>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</si>
  <si>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</si>
  <si>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</si>
  <si>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</si>
  <si>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</si>
  <si>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</si>
  <si>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</si>
  <si>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</si>
  <si>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</si>
  <si>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</si>
  <si>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</si>
  <si>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</si>
  <si>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</si>
  <si>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</si>
  <si>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</si>
  <si>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</si>
  <si>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</si>
  <si>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</si>
  <si>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</si>
  <si>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</si>
  <si>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</si>
  <si>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</si>
  <si>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</si>
  <si>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</si>
  <si>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</si>
  <si>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</si>
  <si>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</si>
  <si>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</si>
  <si>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</si>
  <si>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</si>
  <si>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</si>
  <si>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</si>
  <si>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</si>
  <si>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</si>
  <si>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</si>
  <si>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</si>
  <si>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</si>
  <si>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</si>
  <si>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</si>
  <si>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</si>
  <si>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</si>
  <si>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</si>
  <si>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</si>
  <si>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</si>
  <si>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</si>
  <si>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</si>
  <si>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</si>
  <si>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</si>
  <si>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</si>
  <si>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</si>
  <si>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</si>
  <si>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</si>
  <si>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</si>
  <si>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</si>
  <si>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</si>
  <si>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</si>
  <si>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</si>
  <si>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</si>
  <si>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</si>
  <si>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</si>
  <si>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</si>
  <si>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</si>
  <si>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</si>
  <si>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</si>
  <si>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</si>
  <si>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</si>
  <si>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</si>
  <si>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</si>
  <si>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</si>
  <si>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</si>
  <si>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</si>
  <si>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</si>
  <si>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</si>
  <si>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</si>
  <si>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</si>
  <si>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</si>
  <si>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</si>
  <si>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</si>
  <si>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</si>
  <si>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</si>
  <si>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</si>
  <si>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</si>
  <si>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</si>
  <si>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</si>
  <si>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</si>
  <si>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</si>
  <si>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</si>
  <si>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</si>
  <si>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</si>
  <si>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</si>
  <si>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</si>
  <si>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</si>
  <si>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</si>
  <si>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</si>
  <si>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</si>
  <si>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</si>
  <si>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</si>
  <si>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</si>
  <si>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</si>
  <si>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</si>
  <si>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</si>
  <si>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</si>
  <si>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</si>
  <si>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</si>
  <si>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</si>
  <si>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</si>
  <si>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</si>
  <si>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</si>
  <si>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</si>
  <si>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</si>
  <si>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</si>
  <si>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</si>
  <si>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</si>
  <si>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</si>
  <si>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</si>
  <si>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</si>
  <si>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</si>
  <si>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</si>
  <si>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</si>
  <si>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</si>
  <si>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</si>
  <si>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</si>
  <si>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</si>
  <si>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</si>
  <si>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</si>
  <si>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</si>
  <si>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</si>
  <si>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</si>
  <si>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</si>
  <si>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</si>
  <si>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</si>
  <si>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</si>
  <si>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</si>
  <si>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</si>
  <si>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</si>
  <si>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</si>
  <si>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</si>
  <si>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</si>
  <si>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</si>
  <si>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</si>
  <si>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</si>
  <si>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</si>
  <si>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</si>
  <si>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</si>
  <si>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</si>
  <si>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</si>
  <si>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</si>
  <si>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</si>
  <si>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</si>
  <si>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</si>
  <si>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</si>
  <si>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</si>
  <si>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</si>
  <si>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</si>
  <si>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</si>
  <si>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</si>
  <si>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</si>
  <si>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</si>
  <si>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</si>
  <si>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</si>
  <si>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</si>
  <si>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</si>
  <si>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</si>
  <si>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</si>
  <si>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</si>
  <si>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</si>
  <si>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</si>
  <si>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</si>
  <si>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</si>
  <si>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</si>
  <si>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</si>
  <si>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</si>
  <si>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</si>
  <si>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</si>
  <si>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</si>
  <si>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</si>
  <si>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</si>
  <si>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</si>
  <si>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</si>
  <si>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</si>
  <si>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</si>
  <si>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</si>
  <si>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</si>
  <si>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</si>
  <si>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</si>
  <si>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</si>
  <si>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</si>
  <si>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</si>
  <si>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</si>
  <si>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</si>
  <si>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</si>
  <si>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</si>
  <si>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</si>
  <si>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</si>
  <si>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</si>
  <si>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</si>
  <si>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</si>
  <si>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</si>
  <si>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</si>
  <si>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</si>
  <si>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</si>
  <si>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</si>
  <si>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</si>
  <si>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</si>
  <si>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</si>
  <si>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</si>
  <si>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</si>
  <si>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</si>
  <si>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</si>
  <si>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</si>
  <si>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</si>
  <si>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</si>
  <si>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</si>
  <si>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</si>
  <si>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</si>
  <si>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</si>
  <si>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</si>
  <si>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</si>
  <si>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</si>
  <si>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</si>
  <si>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</si>
  <si>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</si>
  <si>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</si>
  <si>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</si>
  <si>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</si>
  <si>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</si>
  <si>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</si>
  <si>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</si>
  <si>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</si>
  <si>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</si>
  <si>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</si>
  <si>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</si>
  <si>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</si>
  <si>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</si>
  <si>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</si>
  <si>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</si>
  <si>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</si>
  <si>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</si>
  <si>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</si>
  <si>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</si>
  <si>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</si>
  <si>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</si>
  <si>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</si>
  <si>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</si>
  <si>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</si>
  <si>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</si>
  <si>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</si>
  <si>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</si>
  <si>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</si>
  <si>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</si>
  <si>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</si>
  <si>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</si>
  <si>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</si>
  <si>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</si>
  <si>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</si>
  <si>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</si>
  <si>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</si>
  <si>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</si>
  <si>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</si>
  <si>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</si>
  <si>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</si>
  <si>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</si>
  <si>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</si>
  <si>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</si>
  <si>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</si>
  <si>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</si>
  <si>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</si>
  <si>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</si>
  <si>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</si>
  <si>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</si>
  <si>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</si>
  <si>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</si>
  <si>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</si>
  <si>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</si>
  <si>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</si>
  <si>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</si>
  <si>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</si>
  <si>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</si>
  <si>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</si>
  <si>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</si>
  <si>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</si>
  <si>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</si>
  <si>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</si>
  <si>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</si>
  <si>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</si>
  <si>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</si>
  <si>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</si>
  <si>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</si>
  <si>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</si>
  <si>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</si>
  <si>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</si>
  <si>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</si>
  <si>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</si>
  <si>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</si>
  <si>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</si>
  <si>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</si>
  <si>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</si>
  <si>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</si>
  <si>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</si>
  <si>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</si>
  <si>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</si>
  <si>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</si>
  <si>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</si>
  <si>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</si>
  <si>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</si>
  <si>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</si>
  <si>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</si>
  <si>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</si>
  <si>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</si>
  <si>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</si>
  <si>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</si>
  <si>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</si>
  <si>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</si>
  <si>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</si>
  <si>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</si>
  <si>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</si>
  <si>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</si>
  <si>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</si>
  <si>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</si>
  <si>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</si>
  <si>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</si>
  <si>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</si>
  <si>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</si>
  <si>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</si>
  <si>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</si>
  <si>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</si>
  <si>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</si>
  <si>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</si>
  <si>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</si>
  <si>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</si>
  <si>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</si>
  <si>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</si>
  <si>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</si>
  <si>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</si>
  <si>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</si>
  <si>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</si>
  <si>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</si>
  <si>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</si>
  <si>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</si>
  <si>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</si>
  <si>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</si>
  <si>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</si>
  <si>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</si>
  <si>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</si>
  <si>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</si>
  <si>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</si>
  <si>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</si>
  <si>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</si>
  <si>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</si>
  <si>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</si>
  <si>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</si>
  <si>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</si>
  <si>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</si>
  <si>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</si>
  <si>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</si>
  <si>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</si>
  <si>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</si>
  <si>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</si>
  <si>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</si>
  <si>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</si>
  <si>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</si>
  <si>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</si>
  <si>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</si>
  <si>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</si>
  <si>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</si>
  <si>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</si>
  <si>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</si>
  <si>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</si>
  <si>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</si>
  <si>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</si>
  <si>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</si>
  <si>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</si>
  <si>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</si>
  <si>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</si>
  <si>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</si>
  <si>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</si>
  <si>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</si>
  <si>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</si>
  <si>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</si>
  <si>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</si>
  <si>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</si>
  <si>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</si>
  <si>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</si>
  <si>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</si>
  <si>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</si>
  <si>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</si>
  <si>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</si>
  <si>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</si>
  <si>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</si>
  <si>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</si>
  <si>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</si>
  <si>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</si>
  <si>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</si>
  <si>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</si>
  <si>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</si>
  <si>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</si>
  <si>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</si>
  <si>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</si>
  <si>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</si>
  <si>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</si>
  <si>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</si>
  <si>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</si>
  <si>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</si>
  <si>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</si>
  <si>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</si>
  <si>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</si>
  <si>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</si>
  <si>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</si>
  <si>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</si>
  <si>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</si>
  <si>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</si>
  <si>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</si>
  <si>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</si>
  <si>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</si>
  <si>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</si>
  <si>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</si>
  <si>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</si>
  <si>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</si>
  <si>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</si>
  <si>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</si>
  <si>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</si>
  <si>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</si>
  <si>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</si>
  <si>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</si>
  <si>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</si>
  <si>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</si>
  <si>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</si>
  <si>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</si>
  <si>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</si>
  <si>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</si>
  <si>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</si>
  <si>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</si>
  <si>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</si>
  <si>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</si>
  <si>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</si>
  <si>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</si>
  <si>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</si>
  <si>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</si>
  <si>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</si>
  <si>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</si>
  <si>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</si>
  <si>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</si>
  <si>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</si>
  <si>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</si>
  <si>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</si>
  <si>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</si>
  <si>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</si>
  <si>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</si>
  <si>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</si>
  <si>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</si>
  <si>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</si>
  <si>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</si>
  <si>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</si>
  <si>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</si>
  <si>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</si>
  <si>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</si>
  <si>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</si>
  <si>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</si>
  <si>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</si>
  <si>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</si>
  <si>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</si>
  <si>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</si>
  <si>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</si>
  <si>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</si>
  <si>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</si>
  <si>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</si>
  <si>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</si>
  <si>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</si>
  <si>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</si>
  <si>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</si>
  <si>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</si>
  <si>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</si>
  <si>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</si>
  <si>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</si>
  <si>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</si>
  <si>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</si>
  <si>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</si>
  <si>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</si>
  <si>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</si>
  <si>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</si>
  <si>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</si>
  <si>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</si>
  <si>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</si>
  <si>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</si>
  <si>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</si>
  <si>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</si>
  <si>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</si>
  <si>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</si>
  <si>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</si>
  <si>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</si>
  <si>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</si>
  <si>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</si>
  <si>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</si>
  <si>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</si>
  <si>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</si>
  <si>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</si>
  <si>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</si>
  <si>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</si>
  <si>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</si>
  <si>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</si>
  <si>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</si>
  <si>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</si>
  <si>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</si>
  <si>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</si>
  <si>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</si>
  <si>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</si>
  <si>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</si>
  <si>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</si>
  <si>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</si>
  <si>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</si>
  <si>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</si>
  <si>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</si>
  <si>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</si>
  <si>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</si>
  <si>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</si>
  <si>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</si>
  <si>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</si>
  <si>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</si>
  <si>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</si>
  <si>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</si>
  <si>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</si>
  <si>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</si>
  <si>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</si>
  <si>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</si>
  <si>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</si>
  <si>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</si>
  <si>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</si>
  <si>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</si>
  <si>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</si>
  <si>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</si>
  <si>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</si>
  <si>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</si>
  <si>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</si>
  <si>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</si>
  <si>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</si>
  <si>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</si>
  <si>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</si>
  <si>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</si>
  <si>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</si>
  <si>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</si>
  <si>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</si>
  <si>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</si>
  <si>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</si>
  <si>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</si>
  <si>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</si>
  <si>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</si>
  <si>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</si>
  <si>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</si>
  <si>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</si>
  <si>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</si>
  <si>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</si>
  <si>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</si>
  <si>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</si>
  <si>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</si>
  <si>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</si>
  <si>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</si>
  <si>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</si>
  <si>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</si>
  <si>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</si>
  <si>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</si>
  <si>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</si>
  <si>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</si>
  <si>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</si>
  <si>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</si>
  <si>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</si>
  <si>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</si>
  <si>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</si>
  <si>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</si>
  <si>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</si>
  <si>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</si>
  <si>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</si>
  <si>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</si>
  <si>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</si>
  <si>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</si>
  <si>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</si>
  <si>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</si>
  <si>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</si>
  <si>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</si>
  <si>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</si>
  <si>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</si>
  <si>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</si>
  <si>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</si>
  <si>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</si>
  <si>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</si>
  <si>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</si>
  <si>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</si>
  <si>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</si>
  <si>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</si>
  <si>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</si>
  <si>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</si>
  <si>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</si>
  <si>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</si>
  <si>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</si>
  <si>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</si>
  <si>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</si>
  <si>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</si>
  <si>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</si>
  <si>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</si>
  <si>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</si>
  <si>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</si>
  <si>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</si>
  <si>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</si>
  <si>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</si>
  <si>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</si>
  <si>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</si>
  <si>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</si>
  <si>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</si>
  <si>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</si>
  <si>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</si>
  <si>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</si>
  <si>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</si>
  <si>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</si>
  <si>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</si>
  <si>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</si>
  <si>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</si>
  <si>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</si>
  <si>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</si>
  <si>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</si>
  <si>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</si>
  <si>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</si>
  <si>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</si>
  <si>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</si>
  <si>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</si>
  <si>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</si>
  <si>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</si>
  <si>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</si>
  <si>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</si>
  <si>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</si>
  <si>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</si>
  <si>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</si>
  <si>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</si>
  <si>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</si>
  <si>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</si>
  <si>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</si>
  <si>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</si>
  <si>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</si>
  <si>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</si>
  <si>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</si>
  <si>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</si>
  <si>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</si>
  <si>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</si>
  <si>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</si>
  <si>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</si>
  <si>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</si>
  <si>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</si>
  <si>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</si>
  <si>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</si>
  <si>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</si>
  <si>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</si>
  <si>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</si>
  <si>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</si>
  <si>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</si>
  <si>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</si>
  <si>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</si>
  <si>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</si>
  <si>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</si>
  <si>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</si>
  <si>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</si>
  <si>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</si>
  <si>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</si>
  <si>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</si>
  <si>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</si>
  <si>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</si>
  <si>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</si>
  <si>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</si>
  <si>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</si>
  <si>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</si>
  <si>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</si>
  <si>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</si>
  <si>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</si>
  <si>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</si>
  <si>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</si>
  <si>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</si>
  <si>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</si>
  <si>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</si>
  <si>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</si>
  <si>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</si>
  <si>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</si>
  <si>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</si>
  <si>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</si>
  <si>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</si>
  <si>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</si>
  <si>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</si>
  <si>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</si>
  <si>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</si>
  <si>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</si>
  <si>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</si>
  <si>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</si>
  <si>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</si>
  <si>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</si>
  <si>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</si>
  <si>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</si>
  <si>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</si>
  <si>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</si>
  <si>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</si>
  <si>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</si>
  <si>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</si>
  <si>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</si>
  <si>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</si>
  <si>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</si>
  <si>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</si>
  <si>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</si>
  <si>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</si>
  <si>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</si>
  <si>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</si>
  <si>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</si>
  <si>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</si>
  <si>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</si>
  <si>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</si>
  <si>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</si>
  <si>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</si>
  <si>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</si>
  <si>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</si>
  <si>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</si>
  <si>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</si>
  <si>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</si>
  <si>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</si>
  <si>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</si>
  <si>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</si>
  <si>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</si>
  <si>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</si>
  <si>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</si>
  <si>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</si>
  <si>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</si>
  <si>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</si>
  <si>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</si>
  <si>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</si>
  <si>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</si>
  <si>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</si>
  <si>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</si>
  <si>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</si>
  <si>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</si>
  <si>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</si>
  <si>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</si>
  <si>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</si>
  <si>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</si>
  <si>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</si>
  <si>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</si>
  <si>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</si>
  <si>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</si>
  <si>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</si>
  <si>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</si>
  <si>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</si>
  <si>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</si>
  <si>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</si>
  <si>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</si>
  <si>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</si>
  <si>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</si>
  <si>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</si>
  <si>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</si>
  <si>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</si>
  <si>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</si>
  <si>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</si>
  <si>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</si>
  <si>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</si>
  <si>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</si>
  <si>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</si>
  <si>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</si>
  <si>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</si>
  <si>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</si>
  <si>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</si>
  <si>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</si>
  <si>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</si>
  <si>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</si>
  <si>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</si>
  <si>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</si>
  <si>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</si>
  <si>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</si>
  <si>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</si>
  <si>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</si>
  <si>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</si>
  <si>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</si>
  <si>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</si>
  <si>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</si>
  <si>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</si>
  <si>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</si>
  <si>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</si>
  <si>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</si>
  <si>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</si>
  <si>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</si>
  <si>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</si>
  <si>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</si>
  <si>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</si>
  <si>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</si>
  <si>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</si>
  <si>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</si>
  <si>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</si>
  <si>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</si>
  <si>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</si>
  <si>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</si>
  <si>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</si>
  <si>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</si>
  <si>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</si>
  <si>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</si>
  <si>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</si>
  <si>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</si>
  <si>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</si>
  <si>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</si>
  <si>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</si>
  <si>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</si>
  <si>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</si>
  <si>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</si>
  <si>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</si>
  <si>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</si>
  <si>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</si>
  <si>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</si>
  <si>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</si>
  <si>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</si>
  <si>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</si>
  <si>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</si>
  <si>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</si>
  <si>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</si>
  <si>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</si>
  <si>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</si>
  <si>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</si>
  <si>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</si>
  <si>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</si>
  <si>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</si>
  <si>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</si>
  <si>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</si>
  <si>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</si>
  <si>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</si>
  <si>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</si>
  <si>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</si>
  <si>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</si>
  <si>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</si>
  <si>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</si>
  <si>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</si>
  <si>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</si>
  <si>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</si>
  <si>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</si>
  <si>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</si>
  <si>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</si>
  <si>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</si>
  <si>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</si>
  <si>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</si>
  <si>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</si>
  <si>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</si>
  <si>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</si>
  <si>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</si>
  <si>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</si>
  <si>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</si>
  <si>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</si>
  <si>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</si>
  <si>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</si>
  <si>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</si>
  <si>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</si>
  <si>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</si>
  <si>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</si>
  <si>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</si>
  <si>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</si>
  <si>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</si>
  <si>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</si>
  <si>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</si>
  <si>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</si>
  <si>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</si>
  <si>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</si>
  <si>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</si>
  <si>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</si>
  <si>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</si>
  <si>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</si>
  <si>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</si>
  <si>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</si>
  <si>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</si>
  <si>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</si>
  <si>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</si>
  <si>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</si>
  <si>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</si>
  <si>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</si>
  <si>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</si>
  <si>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</si>
  <si>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</si>
  <si>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</si>
  <si>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</si>
  <si>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</si>
  <si>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</si>
  <si>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</si>
  <si>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</si>
  <si>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</si>
  <si>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</si>
  <si>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</si>
  <si>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</si>
  <si>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</si>
  <si>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</si>
  <si>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</si>
  <si>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</si>
  <si>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</si>
  <si>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</si>
  <si>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</si>
  <si>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</si>
  <si>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</si>
  <si>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</si>
  <si>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</si>
  <si>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</si>
  <si>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</si>
  <si>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</si>
  <si>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</si>
  <si>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</si>
  <si>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</si>
  <si>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</si>
  <si>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</si>
  <si>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</si>
  <si>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</si>
  <si>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</si>
  <si>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</si>
  <si>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</si>
  <si>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</si>
  <si>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</si>
  <si>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</si>
  <si>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</si>
  <si>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</si>
  <si>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</si>
  <si>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</si>
  <si>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</si>
  <si>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</si>
  <si>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</si>
  <si>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</si>
  <si>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</si>
  <si>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</si>
  <si>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</si>
  <si>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</si>
  <si>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</si>
  <si>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</si>
  <si>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</si>
  <si>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</si>
  <si>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</si>
  <si>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</si>
  <si>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</si>
  <si>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</si>
  <si>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</si>
  <si>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</si>
  <si>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</si>
  <si>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</si>
  <si>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</si>
  <si>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</si>
  <si>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</si>
  <si>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</si>
  <si>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</si>
  <si>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</si>
  <si>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</si>
  <si>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</si>
  <si>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</si>
  <si>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</si>
  <si>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</si>
  <si>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</si>
  <si>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</si>
  <si>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</si>
  <si>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</si>
  <si>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</si>
  <si>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</si>
  <si>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</si>
  <si>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</si>
  <si>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</si>
  <si>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</si>
  <si>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</si>
  <si>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</si>
  <si>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</si>
  <si>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</si>
  <si>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</si>
  <si>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</si>
  <si>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</si>
  <si>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</si>
  <si>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</si>
  <si>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</si>
  <si>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</si>
  <si>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</si>
  <si>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</si>
  <si>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</si>
  <si>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</si>
  <si>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</si>
  <si>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</si>
  <si>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</si>
  <si>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</si>
  <si>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</si>
  <si>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</si>
  <si>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</si>
  <si>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</si>
  <si>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</si>
  <si>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</si>
  <si>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</si>
  <si>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</si>
  <si>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</si>
  <si>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</si>
  <si>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</si>
  <si>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</si>
  <si>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</si>
  <si>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</si>
  <si>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</si>
  <si>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</si>
  <si>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</si>
  <si>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</si>
  <si>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</si>
  <si>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</si>
  <si>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</si>
  <si>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</si>
  <si>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</si>
  <si>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</si>
  <si>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</si>
  <si>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</si>
  <si>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</si>
  <si>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</si>
  <si>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</si>
  <si>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</si>
  <si>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</si>
  <si>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</si>
  <si>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</si>
  <si>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</si>
  <si>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</si>
  <si>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</si>
  <si>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</si>
  <si>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</si>
  <si>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</si>
  <si>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</si>
  <si>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</si>
  <si>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</si>
  <si>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</si>
  <si>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</si>
  <si>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</si>
  <si>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</si>
  <si>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</si>
  <si>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</si>
  <si>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</si>
  <si>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</si>
  <si>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</si>
  <si>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</si>
  <si>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</si>
  <si>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</si>
  <si>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</si>
  <si>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</si>
  <si>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</si>
  <si>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</si>
  <si>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</si>
  <si>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</si>
  <si>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</si>
  <si>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</si>
  <si>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</si>
  <si>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</si>
  <si>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</si>
  <si>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</si>
  <si>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</si>
  <si>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</si>
  <si>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</si>
  <si>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</si>
  <si>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</si>
  <si>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</si>
  <si>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</si>
  <si>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</si>
  <si>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</si>
  <si>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</si>
  <si>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</si>
  <si>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</si>
  <si>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</si>
  <si>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</si>
  <si>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</si>
  <si>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</si>
  <si>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</si>
  <si>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</si>
  <si>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</si>
  <si>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</si>
  <si>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</si>
  <si>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</si>
  <si>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</si>
  <si>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</si>
  <si>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</si>
  <si>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</si>
  <si>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</si>
  <si>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</si>
  <si>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</si>
  <si>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</si>
  <si>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</si>
  <si>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</si>
  <si>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</si>
  <si>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</si>
  <si>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</si>
  <si>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</si>
  <si>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</si>
  <si>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</si>
  <si>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</si>
  <si>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</si>
  <si>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</si>
  <si>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</si>
  <si>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</si>
  <si>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</si>
  <si>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</si>
  <si>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</si>
  <si>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</si>
  <si>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</si>
  <si>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</si>
  <si>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</si>
  <si>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</si>
  <si>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</si>
  <si>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</si>
  <si>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</si>
  <si>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</si>
  <si>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</si>
  <si>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</si>
  <si>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</si>
  <si>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</si>
  <si>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</si>
  <si>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</si>
  <si>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</si>
  <si>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</si>
  <si>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</si>
  <si>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</si>
  <si>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</si>
  <si>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</si>
  <si>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</si>
  <si>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</si>
  <si>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</si>
  <si>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</si>
  <si>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</si>
  <si>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</si>
  <si>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</si>
  <si>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</si>
  <si>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</si>
  <si>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</si>
  <si>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</si>
  <si>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</si>
  <si>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</si>
  <si>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</si>
  <si>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</si>
  <si>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</si>
  <si>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</si>
  <si>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</si>
  <si>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</si>
  <si>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</si>
  <si>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</si>
  <si>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</si>
  <si>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</si>
  <si>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</si>
  <si>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</si>
  <si>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</si>
  <si>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</si>
  <si>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</si>
  <si>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</si>
  <si>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</si>
  <si>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</si>
  <si>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</si>
  <si>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</si>
  <si>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</si>
  <si>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</si>
  <si>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</si>
  <si>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</si>
  <si>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</si>
  <si>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</si>
  <si>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</si>
  <si>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</si>
  <si>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</si>
  <si>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</si>
  <si>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</si>
  <si>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</si>
  <si>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</si>
  <si>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</si>
  <si>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</si>
  <si>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</si>
  <si>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</si>
  <si>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</si>
  <si>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</si>
  <si>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</si>
  <si>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</si>
  <si>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</si>
  <si>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</si>
  <si>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</si>
  <si>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</si>
  <si>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</si>
  <si>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</si>
  <si>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</si>
  <si>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</si>
  <si>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</si>
  <si>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</si>
  <si>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</si>
  <si>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</si>
  <si>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</si>
  <si>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</si>
  <si>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</si>
  <si>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</si>
  <si>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</si>
  <si>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</si>
  <si>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</si>
  <si>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</si>
  <si>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</si>
  <si>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</si>
  <si>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</si>
  <si>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</si>
  <si>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</si>
  <si>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</si>
  <si>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</si>
  <si>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</si>
  <si>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</si>
  <si>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</si>
  <si>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</si>
  <si>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</si>
  <si>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</si>
  <si>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</si>
  <si>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</si>
  <si>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</si>
  <si>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</si>
  <si>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</si>
  <si>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</si>
  <si>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</si>
  <si>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</si>
  <si>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</si>
  <si>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</si>
  <si>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</si>
  <si>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</si>
  <si>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</si>
  <si>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</si>
  <si>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</si>
  <si>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</si>
  <si>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</si>
  <si>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</si>
  <si>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</si>
  <si>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</si>
  <si>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</si>
  <si>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</si>
  <si>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</si>
  <si>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</si>
  <si>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</si>
  <si>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</si>
  <si>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</si>
  <si>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</si>
  <si>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</si>
  <si>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</si>
  <si>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</si>
  <si>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</si>
  <si>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</si>
  <si>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</si>
  <si>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</si>
  <si>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</si>
  <si>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</si>
  <si>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</si>
  <si>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</si>
  <si>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</si>
  <si>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</si>
  <si>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</si>
  <si>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</si>
  <si>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</si>
  <si>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</si>
  <si>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</si>
  <si>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</si>
  <si>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</si>
  <si>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</si>
  <si>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</si>
  <si>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</si>
  <si>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</si>
  <si>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</si>
  <si>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</si>
  <si>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</si>
  <si>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</si>
  <si>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</si>
  <si>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</si>
  <si>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</si>
  <si>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</si>
  <si>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</si>
  <si>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</si>
  <si>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</si>
  <si>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</si>
  <si>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</si>
  <si>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</si>
  <si>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</si>
  <si>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</si>
  <si>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</si>
  <si>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</si>
  <si>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</si>
  <si>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</si>
  <si>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</si>
  <si>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</si>
  <si>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</si>
  <si>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</si>
  <si>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</si>
  <si>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</si>
  <si>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</si>
  <si>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</si>
  <si>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</si>
  <si>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</si>
  <si>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</si>
  <si>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</si>
  <si>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</si>
  <si>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</si>
  <si>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</si>
  <si>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</si>
  <si>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</si>
  <si>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</si>
  <si>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</si>
  <si>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</si>
  <si>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</si>
  <si>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</si>
  <si>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</si>
  <si>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</si>
  <si>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</si>
  <si>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</si>
  <si>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</si>
  <si>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</si>
  <si>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</si>
  <si>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</si>
  <si>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</si>
  <si>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</si>
  <si>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</si>
  <si>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</si>
  <si>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</si>
  <si>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</si>
  <si>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</si>
  <si>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</si>
  <si>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</si>
  <si>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</si>
  <si>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</si>
  <si>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</si>
  <si>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</si>
  <si>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</si>
  <si>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</si>
  <si>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</si>
  <si>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</si>
  <si>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</si>
  <si>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</si>
  <si>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</si>
  <si>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</si>
  <si>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</si>
  <si>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</si>
  <si>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</si>
  <si>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</si>
  <si>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</si>
  <si>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</si>
  <si>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</si>
  <si>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</si>
  <si>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</si>
  <si>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</si>
  <si>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</si>
  <si>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</si>
  <si>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</si>
  <si>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</si>
  <si>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</si>
  <si>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</si>
  <si>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</si>
  <si>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</si>
  <si>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</si>
  <si>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</si>
  <si>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</si>
  <si>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</si>
  <si>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</si>
  <si>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</si>
  <si>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</si>
  <si>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</si>
  <si>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</si>
  <si>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</si>
  <si>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</si>
  <si>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</si>
  <si>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</si>
  <si>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</si>
  <si>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</si>
  <si>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</si>
  <si>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</si>
  <si>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</si>
  <si>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</si>
  <si>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</si>
  <si>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</si>
  <si>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</si>
  <si>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</si>
  <si>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</si>
  <si>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</si>
  <si>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</si>
  <si>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</si>
  <si>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</si>
  <si>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</si>
  <si>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</si>
  <si>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</si>
  <si>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</si>
  <si>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</si>
  <si>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</si>
  <si>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</si>
  <si>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</si>
  <si>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</si>
  <si>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</si>
  <si>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</si>
  <si>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</si>
  <si>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</si>
  <si>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</si>
  <si>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</si>
  <si>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</si>
  <si>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</si>
  <si>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</si>
  <si>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</si>
  <si>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</si>
  <si>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</si>
  <si>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</si>
  <si>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</si>
  <si>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</si>
  <si>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</si>
  <si>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</si>
  <si>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</si>
  <si>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</si>
  <si>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</si>
  <si>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</si>
  <si>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</si>
  <si>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</si>
  <si>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</si>
  <si>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</si>
  <si>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</si>
  <si>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</si>
  <si>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</si>
  <si>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</si>
  <si>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</si>
  <si>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</si>
  <si>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</si>
  <si>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</si>
  <si>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</si>
  <si>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</si>
  <si>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</si>
  <si>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</si>
  <si>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</si>
  <si>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</si>
  <si>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</si>
  <si>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</si>
  <si>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</si>
  <si>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</si>
  <si>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</si>
  <si>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</si>
  <si>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</si>
  <si>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</si>
  <si>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</si>
  <si>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</si>
  <si>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</si>
  <si>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</si>
  <si>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</si>
  <si>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</si>
  <si>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</si>
  <si>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</si>
  <si>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</si>
  <si>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</si>
  <si>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</si>
  <si>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</si>
  <si>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</si>
  <si>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</si>
  <si>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</si>
  <si>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</si>
  <si>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</si>
  <si>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</si>
  <si>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</si>
  <si>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</si>
  <si>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</si>
  <si>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</si>
  <si>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</si>
  <si>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</si>
  <si>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</si>
  <si>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</si>
  <si>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</si>
  <si>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</si>
  <si>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</si>
  <si>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</si>
  <si>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</si>
  <si>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</si>
  <si>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</si>
  <si>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</si>
  <si>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</si>
  <si>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</si>
  <si>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</si>
  <si>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</si>
  <si>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</si>
  <si>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</si>
  <si>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</si>
  <si>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</si>
  <si>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</si>
  <si>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</si>
  <si>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</si>
  <si>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</si>
  <si>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</si>
  <si>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</si>
  <si>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</si>
  <si>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</si>
  <si>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</si>
  <si>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</si>
  <si>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</si>
  <si>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</si>
  <si>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</si>
  <si>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</si>
  <si>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</si>
  <si>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</si>
  <si>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</si>
  <si>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</si>
  <si>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</si>
  <si>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</si>
  <si>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</si>
  <si>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</si>
  <si>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</si>
  <si>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</si>
  <si>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</si>
  <si>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</si>
  <si>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</si>
  <si>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</si>
  <si>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</si>
  <si>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</si>
  <si>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</si>
  <si>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</si>
  <si>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</si>
  <si>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</si>
  <si>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</si>
  <si>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</si>
  <si>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</si>
  <si>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</si>
  <si>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</si>
  <si>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</si>
  <si>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</si>
  <si>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</si>
  <si>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</si>
  <si>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</si>
  <si>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</si>
  <si>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</si>
  <si>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</si>
  <si>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</si>
  <si>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</si>
  <si>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</si>
  <si>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</si>
  <si>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</si>
  <si>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</si>
  <si>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</si>
  <si>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</si>
  <si>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</si>
  <si>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</si>
  <si>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</si>
  <si>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</si>
  <si>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</si>
  <si>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</si>
  <si>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</si>
  <si>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</si>
  <si>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</si>
  <si>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</si>
  <si>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</si>
  <si>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</si>
  <si>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</si>
  <si>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</si>
  <si>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</si>
  <si>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</si>
  <si>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</si>
  <si>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</si>
  <si>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</si>
  <si>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</si>
  <si>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</si>
  <si>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</si>
  <si>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</si>
  <si>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</si>
  <si>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</si>
  <si>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</si>
  <si>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</si>
  <si>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</si>
  <si>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</si>
  <si>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</si>
  <si>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</si>
  <si>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</si>
  <si>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</si>
  <si>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</si>
  <si>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</si>
  <si>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</si>
  <si>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</si>
  <si>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</si>
  <si>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</si>
  <si>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</si>
  <si>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</si>
  <si>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</si>
  <si>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</si>
  <si>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</si>
  <si>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</si>
  <si>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</si>
  <si>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</si>
  <si>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</si>
  <si>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</si>
  <si>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</si>
  <si>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</si>
  <si>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</si>
  <si>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</si>
  <si>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</si>
  <si>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</si>
  <si>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</si>
  <si>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</si>
  <si>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</si>
  <si>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</si>
  <si>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</si>
  <si>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</si>
  <si>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</si>
  <si>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</si>
  <si>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</si>
  <si>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</si>
  <si>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</si>
  <si>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</si>
  <si>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</si>
  <si>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</si>
  <si>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</si>
  <si>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</si>
  <si>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</si>
  <si>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</si>
  <si>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</si>
  <si>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</si>
  <si>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</si>
  <si>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</si>
  <si>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</si>
  <si>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</si>
  <si>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</si>
  <si>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</si>
  <si>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</si>
  <si>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</si>
  <si>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</si>
  <si>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</si>
  <si>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</si>
  <si>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</si>
  <si>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</si>
  <si>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</si>
  <si>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</si>
  <si>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</si>
  <si>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</si>
  <si>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</si>
  <si>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</si>
  <si>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</si>
  <si>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</si>
  <si>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</si>
  <si>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</si>
  <si>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</si>
  <si>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</si>
  <si>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</si>
  <si>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</si>
  <si>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</si>
  <si>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</si>
  <si>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</si>
  <si>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</si>
  <si>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</si>
  <si>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</si>
  <si>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</si>
  <si>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</si>
  <si>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</si>
  <si>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</si>
  <si>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</si>
  <si>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</si>
  <si>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</si>
  <si>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</si>
  <si>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</si>
  <si>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</si>
  <si>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</si>
  <si>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</si>
  <si>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</si>
  <si>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</si>
  <si>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</si>
  <si>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</si>
  <si>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</si>
  <si>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</si>
  <si>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</si>
  <si>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</si>
  <si>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</si>
  <si>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</si>
  <si>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</si>
  <si>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</si>
  <si>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</si>
  <si>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</si>
  <si>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</si>
  <si>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</si>
  <si>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</si>
  <si>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</si>
  <si>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</si>
  <si>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</si>
  <si>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</si>
  <si>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</si>
  <si>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</si>
  <si>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</si>
  <si>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</si>
  <si>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</si>
  <si>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</si>
  <si>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</si>
  <si>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</si>
  <si>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</si>
  <si>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</si>
  <si>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</si>
  <si>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</si>
  <si>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</si>
  <si>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</si>
  <si>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</si>
  <si>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</si>
  <si>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</si>
  <si>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</si>
  <si>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</si>
  <si>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</si>
  <si>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</si>
  <si>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</si>
  <si>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</si>
  <si>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</si>
  <si>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</si>
  <si>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</si>
  <si>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</si>
  <si>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</si>
  <si>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</si>
  <si>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</si>
  <si>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</si>
  <si>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</si>
  <si>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</si>
  <si>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</si>
  <si>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</si>
  <si>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</si>
  <si>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</si>
  <si>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</si>
  <si>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</si>
  <si>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</si>
  <si>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</si>
  <si>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</si>
  <si>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</si>
  <si>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</si>
  <si>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</si>
  <si>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</si>
  <si>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</si>
  <si>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</si>
  <si>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</si>
  <si>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</si>
  <si>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</si>
  <si>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</si>
  <si>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</si>
  <si>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</si>
  <si>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</si>
  <si>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</si>
  <si>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</si>
  <si>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</si>
  <si>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</si>
  <si>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</si>
  <si>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</si>
  <si>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</si>
  <si>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</si>
  <si>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</si>
  <si>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</si>
  <si>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</si>
  <si>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</si>
  <si>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</si>
  <si>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</si>
  <si>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</si>
  <si>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</si>
  <si>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</si>
  <si>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</si>
  <si>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</si>
  <si>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</si>
  <si>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</si>
  <si>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</si>
  <si>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</si>
  <si>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</si>
  <si>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</si>
  <si>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</si>
  <si>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</si>
  <si>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</si>
  <si>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</si>
  <si>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</si>
  <si>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</si>
  <si>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</si>
  <si>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</si>
  <si>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</si>
  <si>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</si>
  <si>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</si>
  <si>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</si>
  <si>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</si>
  <si>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</si>
  <si>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</si>
  <si>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</si>
  <si>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</si>
  <si>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</si>
  <si>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</si>
  <si>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</si>
  <si>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</si>
  <si>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</si>
  <si>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</si>
  <si>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</si>
  <si>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</si>
  <si>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</si>
  <si>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</si>
  <si>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</si>
  <si>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</si>
  <si>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</si>
  <si>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</si>
  <si>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</si>
  <si>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</si>
  <si>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</si>
  <si>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</si>
  <si>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</si>
  <si>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</si>
  <si>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</si>
  <si>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</si>
  <si>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</si>
  <si>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</si>
  <si>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</si>
  <si>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</si>
  <si>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</si>
  <si>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</si>
  <si>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</si>
  <si>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</si>
  <si>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</si>
  <si>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</si>
  <si>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</si>
  <si>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</si>
  <si>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</si>
  <si>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</si>
  <si>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</si>
  <si>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</si>
  <si>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</si>
  <si>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</si>
  <si>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</si>
  <si>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</si>
  <si>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</si>
  <si>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</si>
  <si>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</si>
  <si>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</si>
  <si>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</si>
  <si>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</si>
  <si>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</si>
  <si>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</si>
  <si>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</si>
  <si>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</si>
  <si>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</si>
  <si>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</si>
  <si>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</si>
  <si>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</si>
  <si>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</si>
  <si>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</si>
  <si>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</si>
  <si>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</si>
  <si>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</si>
  <si>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</si>
  <si>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</si>
  <si>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</si>
  <si>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</si>
  <si>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</si>
  <si>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</si>
  <si>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</si>
  <si>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</si>
  <si>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</si>
  <si>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</si>
  <si>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</si>
  <si>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</si>
  <si>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</si>
  <si>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</si>
  <si>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</si>
  <si>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</si>
  <si>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</si>
  <si>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</si>
  <si>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</si>
  <si>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</si>
  <si>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</si>
  <si>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</si>
  <si>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</si>
  <si>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</si>
  <si>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</si>
  <si>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</si>
  <si>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</si>
  <si>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</si>
  <si>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</si>
  <si>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</si>
  <si>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</si>
  <si>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</si>
  <si>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</si>
  <si>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</si>
  <si>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</si>
  <si>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</si>
  <si>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</si>
  <si>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</si>
  <si>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</si>
  <si>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</si>
  <si>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</si>
  <si>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</si>
  <si>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</si>
  <si>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</si>
  <si>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</si>
  <si>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</si>
  <si>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</si>
  <si>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</si>
  <si>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</si>
  <si>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</si>
  <si>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</si>
  <si>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</si>
  <si>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</si>
  <si>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</si>
  <si>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</si>
  <si>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</si>
  <si>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</si>
  <si>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</si>
  <si>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</si>
  <si>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</si>
  <si>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</si>
  <si>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</si>
  <si>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</si>
  <si>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</si>
  <si>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</si>
  <si>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</si>
  <si>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</si>
  <si>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</si>
  <si>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</si>
  <si>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</si>
  <si>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</si>
  <si>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</si>
  <si>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</si>
  <si>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</si>
  <si>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</si>
  <si>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</si>
  <si>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</si>
  <si>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</si>
  <si>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</si>
  <si>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</si>
  <si>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</si>
  <si>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</si>
  <si>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</si>
  <si>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</si>
  <si>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</si>
  <si>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</si>
  <si>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</si>
  <si>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</si>
  <si>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</si>
  <si>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</si>
  <si>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</si>
  <si>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</si>
  <si>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</si>
  <si>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</si>
  <si>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</si>
  <si>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</si>
  <si>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</si>
  <si>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</si>
  <si>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</si>
  <si>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</si>
  <si>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</si>
  <si>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</si>
  <si>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</si>
  <si>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</si>
  <si>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</si>
  <si>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</si>
  <si>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</si>
  <si>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</si>
  <si>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</si>
  <si>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</si>
  <si>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</si>
  <si>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</si>
  <si>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</si>
  <si>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</si>
  <si>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</si>
  <si>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</si>
  <si>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</si>
  <si>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</si>
  <si>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</si>
  <si>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</si>
  <si>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</si>
  <si>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</si>
  <si>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</si>
  <si>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</si>
  <si>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</si>
  <si>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</si>
  <si>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</si>
  <si>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</si>
  <si>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</si>
  <si>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</si>
  <si>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</si>
  <si>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</si>
  <si>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</si>
  <si>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</si>
  <si>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</si>
  <si>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</si>
  <si>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</si>
  <si>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</si>
  <si>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</si>
  <si>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</si>
  <si>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</si>
  <si>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</si>
  <si>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</si>
  <si>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</si>
  <si>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</si>
  <si>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</si>
  <si>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</si>
  <si>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</si>
  <si>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</si>
  <si>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</si>
  <si>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</si>
  <si>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</si>
  <si>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</si>
  <si>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</si>
  <si>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</si>
  <si>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</si>
  <si>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</si>
  <si>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</si>
  <si>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</si>
  <si>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</si>
  <si>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</si>
  <si>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</si>
  <si>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</si>
  <si>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</si>
  <si>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</si>
  <si>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</si>
  <si>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</si>
  <si>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</si>
  <si>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</si>
  <si>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</si>
  <si>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</si>
  <si>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</si>
  <si>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</si>
  <si>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</si>
  <si>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</si>
  <si>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</si>
  <si>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</si>
  <si>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</si>
  <si>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</si>
  <si>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</si>
  <si>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</si>
  <si>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</si>
  <si>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</si>
  <si>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</si>
  <si>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</si>
  <si>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</si>
  <si>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</si>
  <si>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</si>
  <si>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</si>
  <si>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</si>
  <si>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</si>
  <si>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</si>
  <si>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</si>
  <si>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</si>
  <si>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</si>
  <si>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</si>
  <si>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</si>
  <si>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</si>
  <si>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</si>
  <si>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</si>
  <si>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</si>
  <si>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</si>
  <si>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</si>
  <si>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</si>
  <si>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</si>
  <si>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</si>
  <si>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</si>
  <si>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</si>
  <si>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</si>
  <si>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</si>
  <si>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</si>
  <si>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</si>
  <si>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</si>
  <si>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</si>
  <si>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</si>
  <si>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</si>
  <si>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</si>
  <si>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</si>
  <si>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</si>
  <si>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</si>
  <si>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</si>
  <si>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</si>
  <si>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</si>
  <si>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</si>
  <si>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</si>
  <si>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</si>
  <si>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</si>
  <si>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</si>
  <si>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</si>
  <si>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</si>
  <si>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</si>
  <si>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</si>
  <si>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</si>
  <si>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</si>
  <si>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</si>
  <si>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</si>
  <si>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</si>
  <si>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</si>
  <si>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</si>
  <si>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</si>
  <si>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</si>
  <si>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</si>
  <si>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</si>
  <si>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</si>
  <si>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</si>
  <si>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</si>
  <si>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</si>
  <si>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</si>
  <si>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</si>
  <si>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</si>
  <si>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</si>
  <si>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</si>
  <si>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</si>
  <si>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</si>
  <si>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</si>
  <si>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</si>
  <si>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</si>
  <si>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</si>
  <si>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</si>
  <si>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</si>
  <si>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</si>
  <si>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</si>
  <si>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</si>
  <si>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</si>
  <si>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</si>
  <si>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</si>
  <si>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</si>
  <si>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</si>
  <si>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</si>
  <si>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</si>
  <si>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</si>
  <si>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</si>
  <si>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</si>
  <si>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</si>
  <si>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</si>
  <si>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</si>
  <si>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</si>
  <si>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</si>
  <si>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</si>
  <si>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</si>
  <si>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</si>
  <si>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</si>
  <si>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</si>
  <si>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</si>
  <si>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</si>
  <si>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</si>
  <si>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</si>
  <si>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</si>
  <si>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</si>
  <si>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</si>
  <si>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</si>
  <si>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</si>
  <si>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</si>
  <si>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</si>
  <si>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</si>
  <si>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</si>
  <si>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</si>
  <si>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</si>
  <si>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</si>
  <si>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</si>
  <si>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</si>
  <si>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</si>
  <si>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</si>
  <si>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</si>
  <si>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</si>
  <si>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</si>
  <si>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</si>
  <si>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</si>
  <si>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</si>
  <si>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</si>
  <si>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</si>
  <si>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</si>
  <si>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</si>
  <si>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</si>
  <si>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</si>
  <si>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</si>
  <si>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</si>
  <si>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</si>
  <si>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</si>
  <si>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</si>
  <si>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</si>
  <si>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</si>
  <si>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</si>
  <si>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</si>
  <si>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</si>
  <si>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</si>
  <si>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</si>
  <si>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</si>
  <si>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</si>
  <si>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</si>
  <si>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</si>
  <si>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</si>
  <si>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</si>
  <si>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</si>
  <si>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</si>
  <si>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</si>
  <si>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</si>
  <si>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</si>
  <si>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</si>
  <si>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</si>
  <si>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</si>
  <si>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</si>
  <si>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</si>
  <si>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</si>
  <si>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</si>
  <si>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</si>
  <si>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</si>
  <si>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</si>
  <si>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</si>
  <si>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</si>
  <si>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</si>
  <si>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</si>
  <si>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</si>
  <si>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</si>
  <si>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</si>
  <si>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</si>
  <si>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</si>
  <si>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</si>
  <si>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</si>
  <si>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</si>
  <si>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</si>
  <si>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</si>
  <si>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</si>
  <si>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</si>
  <si>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</si>
  <si>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</si>
  <si>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</si>
  <si>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</si>
  <si>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</si>
  <si>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</si>
  <si>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</si>
  <si>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</si>
  <si>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</si>
  <si>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</si>
  <si>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</si>
  <si>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</si>
  <si>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</si>
  <si>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</si>
  <si>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</si>
  <si>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</si>
  <si>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</si>
  <si>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</si>
  <si>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</si>
  <si>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</si>
  <si>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</si>
  <si>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</si>
  <si>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</si>
  <si>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</si>
  <si>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</si>
  <si>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</si>
  <si>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</si>
  <si>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</si>
  <si>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</si>
  <si>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</si>
  <si>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</si>
  <si>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</si>
  <si>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</si>
  <si>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</si>
  <si>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</si>
  <si>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</si>
  <si>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</si>
  <si>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</si>
  <si>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</si>
  <si>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</si>
  <si>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</si>
  <si>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</si>
  <si>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</si>
  <si>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</si>
  <si>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</si>
  <si>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</si>
  <si>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</si>
  <si>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</si>
  <si>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</si>
  <si>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</si>
  <si>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</si>
  <si>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</si>
  <si>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</si>
  <si>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</si>
  <si>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</si>
  <si>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</si>
  <si>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</si>
  <si>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</si>
  <si>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</si>
  <si>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</si>
  <si>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</si>
  <si>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</si>
  <si>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</si>
  <si>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</si>
  <si>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</si>
  <si>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</si>
  <si>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</si>
  <si>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</si>
  <si>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</si>
  <si>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</si>
  <si>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</si>
  <si>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</si>
  <si>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</si>
  <si>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</si>
  <si>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</si>
  <si>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</si>
  <si>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</si>
  <si>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</si>
  <si>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</si>
  <si>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</si>
  <si>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</si>
  <si>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</si>
  <si>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</si>
  <si>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</si>
  <si>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</si>
  <si>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</si>
  <si>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</si>
  <si>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</si>
  <si>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</si>
  <si>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</si>
  <si>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</si>
  <si>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</si>
  <si>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</si>
  <si>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</si>
  <si>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</si>
  <si>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</si>
  <si>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</si>
  <si>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</si>
  <si>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</si>
  <si>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</si>
  <si>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</si>
  <si>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</si>
  <si>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</si>
  <si>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</si>
  <si>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</si>
  <si>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</si>
  <si>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</si>
  <si>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</si>
  <si>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</si>
  <si>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</si>
  <si>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</si>
  <si>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</si>
  <si>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</si>
  <si>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</si>
  <si>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</si>
  <si>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</si>
  <si>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</si>
  <si>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</si>
  <si>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</si>
  <si>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</si>
  <si>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</si>
  <si>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</si>
  <si>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</si>
  <si>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</si>
  <si>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</si>
  <si>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</si>
  <si>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</si>
  <si>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</si>
  <si>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</si>
  <si>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</si>
  <si>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</si>
  <si>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</si>
  <si>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</si>
  <si>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</si>
  <si>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</si>
  <si>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</si>
  <si>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</si>
  <si>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</si>
  <si>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</si>
  <si>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</si>
  <si>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</si>
  <si>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</si>
  <si>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</si>
  <si>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</si>
  <si>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</si>
  <si>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</si>
  <si>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</si>
  <si>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</si>
  <si>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</si>
  <si>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</si>
  <si>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</si>
  <si>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</si>
  <si>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</si>
  <si>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</si>
  <si>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</si>
  <si>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</si>
  <si>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</si>
  <si>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</si>
  <si>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</si>
  <si>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</si>
  <si>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</si>
  <si>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</si>
  <si>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</si>
  <si>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</si>
  <si>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</si>
  <si>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</si>
  <si>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</si>
  <si>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</si>
  <si>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</si>
  <si>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</si>
  <si>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</si>
  <si>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</si>
  <si>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</si>
  <si>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</si>
  <si>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</si>
  <si>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</si>
  <si>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</si>
  <si>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</si>
  <si>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</si>
  <si>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</si>
  <si>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</si>
  <si>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</si>
  <si>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</si>
  <si>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</si>
  <si>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</si>
  <si>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</si>
  <si>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</si>
  <si>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</si>
  <si>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</si>
  <si>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</si>
  <si>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</si>
  <si>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</si>
  <si>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</si>
  <si>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</si>
  <si>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</si>
  <si>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</si>
  <si>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</si>
  <si>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</si>
  <si>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</si>
  <si>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</si>
  <si>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</si>
  <si>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</si>
  <si>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</si>
  <si>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</si>
  <si>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</si>
  <si>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</si>
  <si>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</si>
  <si>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</si>
  <si>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</si>
  <si>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</si>
  <si>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</si>
  <si>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</si>
  <si>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</si>
  <si>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</si>
  <si>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</si>
  <si>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</si>
  <si>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</si>
  <si>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</si>
  <si>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</si>
  <si>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</si>
  <si>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</si>
  <si>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</si>
  <si>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</si>
  <si>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</si>
  <si>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</si>
  <si>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</si>
  <si>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</si>
  <si>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</si>
  <si>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</si>
  <si>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</si>
  <si>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</si>
  <si>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</si>
  <si>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</si>
  <si>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</si>
  <si>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</si>
  <si>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</si>
  <si>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</si>
  <si>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</si>
  <si>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</si>
  <si>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</si>
  <si>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</si>
  <si>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</si>
  <si>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</si>
  <si>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</si>
  <si>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</si>
  <si>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</si>
  <si>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</si>
  <si>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</si>
  <si>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</si>
  <si>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</si>
  <si>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</si>
  <si>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</si>
  <si>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</si>
  <si>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</si>
  <si>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</si>
  <si>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</si>
  <si>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</si>
  <si>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</si>
  <si>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</si>
  <si>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</si>
  <si>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</si>
  <si>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</si>
  <si>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</si>
  <si>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</si>
  <si>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</si>
  <si>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</si>
  <si>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</si>
  <si>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</si>
  <si>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</si>
  <si>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</si>
  <si>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</si>
  <si>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</si>
  <si>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</si>
  <si>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</si>
  <si>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</si>
  <si>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</si>
  <si>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</si>
  <si>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</si>
  <si>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</si>
  <si>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</si>
  <si>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</si>
  <si>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</si>
  <si>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</si>
  <si>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</si>
  <si>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</si>
  <si>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</si>
  <si>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</si>
  <si>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</si>
  <si>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</si>
  <si>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</si>
  <si>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</si>
  <si>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</si>
  <si>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</si>
  <si>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</si>
  <si>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</si>
  <si>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</si>
  <si>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</si>
  <si>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</si>
  <si>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</si>
  <si>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</si>
  <si>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</si>
  <si>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</si>
  <si>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</si>
  <si>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</si>
  <si>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</si>
  <si>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</si>
  <si>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</si>
  <si>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</si>
  <si>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</si>
  <si>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</si>
  <si>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</si>
  <si>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</si>
  <si>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</si>
  <si>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</si>
  <si>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</si>
  <si>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</si>
  <si>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</si>
  <si>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</si>
  <si>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</si>
  <si>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</si>
  <si>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</si>
  <si>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</si>
  <si>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</si>
  <si>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</si>
  <si>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</si>
  <si>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</si>
  <si>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</si>
  <si>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</si>
  <si>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</si>
  <si>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</si>
  <si>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</si>
  <si>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</si>
  <si>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</si>
  <si>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</si>
  <si>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</si>
  <si>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</si>
  <si>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</si>
  <si>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</si>
  <si>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</si>
  <si>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</si>
  <si>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</si>
  <si>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</si>
  <si>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</si>
  <si>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</si>
  <si>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</si>
  <si>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</si>
  <si>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</si>
  <si>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</si>
  <si>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</si>
  <si>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</si>
  <si>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</si>
  <si>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</si>
  <si>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</si>
  <si>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</si>
  <si>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</si>
  <si>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</si>
  <si>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</si>
  <si>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</si>
  <si>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</si>
  <si>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</si>
  <si>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</si>
  <si>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</si>
  <si>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</si>
  <si>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</si>
  <si>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</si>
  <si>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</si>
  <si>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</si>
  <si>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</si>
  <si>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</si>
  <si>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</si>
  <si>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</si>
  <si>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</si>
  <si>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</si>
  <si>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</si>
  <si>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</si>
  <si>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</si>
  <si>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</si>
  <si>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</si>
  <si>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</si>
  <si>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</si>
  <si>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</si>
  <si>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</si>
  <si>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</si>
  <si>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</si>
  <si>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</si>
  <si>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</si>
  <si>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</si>
  <si>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</si>
  <si>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</si>
  <si>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</si>
  <si>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</si>
  <si>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</si>
  <si>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</si>
  <si>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</si>
  <si>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</si>
  <si>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</si>
  <si>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</si>
  <si>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</si>
  <si>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</si>
  <si>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</si>
  <si>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</si>
  <si>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</si>
  <si>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</si>
  <si>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</si>
  <si>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</si>
  <si>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</si>
  <si>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</si>
  <si>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</si>
  <si>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</si>
  <si>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</si>
  <si>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</si>
  <si>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</si>
  <si>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</si>
  <si>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</si>
  <si>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</si>
  <si>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</si>
  <si>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</si>
  <si>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</si>
  <si>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</si>
  <si>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</si>
  <si>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</si>
  <si>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</si>
  <si>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</si>
  <si>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</si>
  <si>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</si>
  <si>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</si>
  <si>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</si>
  <si>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</si>
  <si>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</si>
  <si>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</si>
  <si>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</si>
  <si>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</si>
  <si>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</si>
  <si>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</si>
  <si>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</si>
  <si>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</si>
  <si>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</si>
  <si>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</si>
  <si>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</si>
  <si>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</si>
  <si>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</si>
  <si>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</si>
  <si>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</si>
  <si>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</si>
  <si>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</si>
  <si>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</si>
  <si>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</si>
  <si>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</si>
  <si>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</si>
  <si>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</si>
  <si>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</si>
  <si>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</si>
  <si>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</si>
  <si>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</si>
  <si>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</si>
  <si>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</si>
  <si>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</si>
  <si>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</si>
  <si>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</si>
  <si>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</si>
  <si>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</si>
  <si>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</si>
  <si>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</si>
  <si>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</si>
  <si>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</si>
  <si>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</si>
  <si>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</si>
  <si>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</si>
  <si>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</si>
  <si>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</si>
  <si>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</si>
  <si>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</si>
  <si>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</si>
  <si>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</si>
  <si>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</si>
  <si>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</si>
  <si>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</si>
  <si>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</si>
  <si>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</si>
  <si>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</si>
  <si>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</si>
  <si>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</si>
  <si>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</si>
  <si>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</si>
  <si>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</si>
  <si>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</si>
  <si>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</si>
  <si>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</si>
  <si>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</si>
  <si>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</si>
  <si>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</si>
  <si>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</si>
  <si>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</si>
  <si>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</si>
  <si>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</si>
  <si>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</si>
  <si>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</si>
  <si>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</si>
  <si>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</si>
  <si>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</si>
  <si>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</si>
  <si>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</si>
  <si>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</si>
  <si>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</si>
  <si>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</si>
  <si>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</si>
  <si>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</si>
  <si>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</si>
  <si>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</si>
  <si>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</si>
  <si>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</si>
  <si>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</si>
  <si>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</si>
  <si>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</si>
  <si>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</si>
  <si>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</si>
  <si>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</si>
  <si>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</si>
  <si>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</si>
  <si>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</si>
  <si>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</si>
  <si>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</si>
  <si>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</si>
  <si>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</si>
  <si>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</si>
  <si>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</si>
  <si>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</si>
  <si>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</si>
  <si>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</si>
  <si>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</si>
  <si>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</si>
  <si>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</si>
  <si>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</si>
  <si>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</si>
  <si>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</si>
  <si>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</si>
  <si>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</si>
  <si>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</si>
  <si>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</si>
  <si>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</si>
  <si>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</si>
  <si>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</si>
  <si>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</si>
  <si>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</si>
  <si>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</si>
  <si>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</si>
  <si>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</si>
  <si>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</si>
  <si>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</si>
  <si>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</si>
  <si>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</si>
  <si>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</si>
  <si>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</si>
  <si>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</si>
  <si>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</si>
  <si>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</si>
  <si>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</si>
  <si>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</si>
  <si>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</si>
  <si>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</si>
  <si>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</si>
  <si>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</si>
  <si>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</si>
  <si>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</si>
  <si>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</si>
  <si>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</si>
  <si>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</si>
  <si>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</si>
  <si>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</si>
  <si>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</si>
  <si>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</si>
  <si>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</si>
  <si>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</si>
  <si>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</si>
  <si>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</si>
  <si>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</si>
  <si>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</si>
  <si>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</si>
  <si>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</si>
  <si>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</si>
  <si>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</si>
  <si>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</si>
  <si>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</si>
  <si>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</si>
  <si>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</si>
  <si>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</si>
  <si>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</si>
  <si>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</si>
  <si>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</si>
  <si>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</si>
  <si>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</si>
  <si>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</si>
  <si>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</si>
  <si>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</si>
  <si>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</si>
  <si>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</si>
  <si>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</si>
  <si>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</si>
  <si>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</si>
  <si>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</si>
  <si>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</si>
  <si>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</si>
  <si>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</si>
  <si>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</si>
  <si>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</si>
  <si>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</si>
  <si>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</si>
  <si>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</si>
  <si>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</si>
  <si>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</si>
  <si>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</si>
  <si>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</si>
  <si>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</si>
  <si>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</si>
  <si>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</si>
  <si>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</si>
  <si>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</si>
  <si>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</si>
  <si>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</si>
  <si>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</si>
  <si>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</si>
  <si>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</si>
  <si>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</si>
  <si>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</si>
  <si>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</si>
  <si>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</si>
  <si>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</si>
  <si>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</si>
  <si>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</si>
  <si>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</si>
  <si>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</si>
  <si>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</si>
  <si>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</si>
  <si>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</si>
  <si>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</si>
  <si>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</si>
  <si>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</si>
  <si>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</si>
  <si>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</si>
  <si>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</si>
  <si>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</si>
  <si>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</si>
  <si>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</si>
  <si>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</si>
  <si>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</si>
  <si>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</si>
  <si>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</si>
  <si>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</si>
  <si>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</si>
  <si>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</si>
  <si>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</si>
  <si>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</si>
  <si>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</si>
  <si>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</si>
  <si>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</si>
  <si>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</si>
  <si>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</si>
  <si>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</si>
  <si>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</si>
  <si>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</si>
  <si>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</si>
  <si>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</si>
  <si>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</si>
  <si>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</si>
  <si>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</si>
  <si>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</si>
  <si>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</si>
  <si>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</si>
  <si>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</si>
  <si>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</si>
  <si>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</si>
  <si>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</si>
  <si>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</si>
  <si>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</si>
  <si>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</si>
  <si>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</si>
  <si>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</si>
  <si>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</si>
  <si>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</si>
  <si>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</si>
  <si>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</si>
  <si>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</si>
  <si>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</si>
  <si>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</si>
  <si>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</si>
  <si>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</si>
  <si>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</si>
  <si>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</si>
  <si>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</si>
  <si>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</si>
  <si>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</si>
  <si>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</si>
  <si>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</si>
  <si>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</si>
  <si>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</si>
  <si>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</si>
  <si>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</si>
  <si>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</si>
  <si>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</si>
  <si>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</si>
  <si>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</si>
  <si>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</si>
  <si>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</si>
  <si>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</si>
  <si>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</si>
  <si>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</si>
  <si>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</si>
  <si>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</si>
  <si>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</si>
  <si>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</si>
  <si>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</si>
  <si>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</si>
  <si>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</si>
  <si>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</si>
  <si>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</si>
  <si>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</si>
  <si>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</si>
  <si>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</si>
  <si>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</si>
  <si>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</si>
  <si>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</si>
  <si>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</si>
  <si>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</si>
  <si>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</si>
  <si>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</si>
  <si>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</si>
  <si>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</si>
  <si>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</si>
  <si>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</si>
  <si>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</si>
  <si>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</si>
  <si>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</si>
  <si>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</si>
  <si>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</si>
  <si>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</si>
  <si>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</si>
  <si>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</si>
  <si>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</si>
  <si>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</si>
  <si>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</si>
  <si>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</si>
  <si>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</si>
  <si>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</si>
  <si>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</si>
  <si>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</si>
  <si>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</si>
  <si>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</si>
  <si>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</si>
  <si>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</si>
  <si>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</si>
  <si>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</si>
  <si>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</si>
  <si>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</si>
  <si>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</si>
  <si>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</si>
  <si>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</si>
  <si>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</si>
  <si>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</si>
  <si>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</si>
  <si>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</si>
  <si>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</si>
  <si>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</si>
  <si>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</si>
  <si>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</si>
  <si>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</si>
  <si>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</si>
  <si>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</si>
  <si>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</si>
  <si>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</si>
  <si>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</si>
  <si>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</si>
  <si>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</si>
  <si>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</si>
  <si>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</si>
  <si>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</si>
  <si>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</si>
  <si>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</si>
  <si>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</si>
  <si>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</si>
  <si>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</si>
  <si>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</si>
  <si>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</si>
  <si>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</si>
  <si>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</si>
  <si>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</si>
  <si>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</si>
  <si>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</si>
  <si>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</si>
  <si>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</si>
  <si>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</si>
  <si>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</si>
  <si>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</si>
  <si>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</si>
  <si>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</si>
  <si>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</si>
  <si>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</si>
  <si>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</si>
  <si>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</si>
  <si>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</si>
  <si>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</si>
  <si>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</si>
  <si>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</si>
  <si>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</si>
  <si>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</si>
  <si>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</si>
  <si>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</si>
  <si>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</si>
  <si>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</si>
  <si>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</si>
  <si>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</si>
  <si>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</si>
  <si>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</si>
  <si>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</si>
  <si>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</si>
  <si>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</si>
  <si>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</si>
  <si>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</si>
  <si>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</si>
  <si>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</si>
  <si>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</si>
  <si>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</si>
  <si>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</si>
  <si>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</si>
  <si>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</si>
  <si>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</si>
  <si>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</si>
  <si>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</si>
  <si>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</si>
  <si>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</si>
  <si>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</si>
  <si>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</si>
  <si>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</si>
  <si>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</si>
  <si>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</si>
  <si>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</si>
  <si>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</si>
  <si>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</si>
  <si>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</si>
  <si>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</si>
  <si>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</si>
  <si>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</si>
  <si>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</si>
  <si>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</si>
  <si>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</si>
  <si>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</si>
  <si>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</si>
  <si>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</si>
  <si>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</si>
  <si>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</si>
  <si>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</si>
  <si>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</si>
  <si>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</si>
  <si>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</si>
  <si>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</si>
  <si>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</si>
  <si>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</si>
  <si>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</si>
  <si>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</si>
  <si>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</si>
  <si>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</si>
  <si>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</si>
  <si>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</si>
  <si>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</si>
  <si>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</si>
  <si>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</si>
  <si>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</si>
  <si>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</si>
  <si>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</si>
  <si>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</si>
  <si>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</si>
  <si>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</si>
  <si>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</si>
  <si>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</si>
  <si>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</si>
  <si>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</si>
  <si>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</si>
  <si>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</si>
  <si>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</si>
  <si>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</si>
  <si>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</si>
  <si>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</si>
  <si>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</si>
  <si>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</si>
  <si>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</si>
  <si>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</si>
  <si>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</si>
  <si>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</si>
  <si>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</si>
  <si>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</si>
  <si>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</si>
  <si>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</si>
  <si>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</si>
  <si>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</si>
  <si>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</si>
  <si>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</si>
  <si>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</si>
  <si>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</si>
  <si>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</si>
  <si>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</si>
  <si>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</si>
  <si>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</si>
  <si>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</si>
  <si>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</si>
  <si>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</si>
  <si>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</si>
  <si>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</si>
  <si>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</si>
  <si>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</si>
  <si>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</si>
  <si>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</si>
  <si>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</si>
  <si>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</si>
  <si>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</si>
  <si>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</si>
  <si>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</si>
  <si>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</si>
  <si>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</si>
  <si>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</si>
  <si>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</si>
  <si>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</si>
  <si>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</si>
  <si>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</si>
  <si>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</si>
  <si>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</si>
  <si>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</si>
  <si>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</si>
  <si>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</si>
  <si>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</si>
  <si>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</si>
  <si>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</si>
  <si>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</si>
  <si>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</si>
  <si>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</si>
  <si>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</si>
  <si>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</si>
  <si>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</si>
  <si>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</si>
  <si>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</si>
  <si>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</si>
  <si>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</si>
  <si>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</si>
  <si>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</si>
  <si>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</si>
  <si>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</si>
  <si>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</si>
  <si>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</si>
  <si>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</si>
  <si>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</si>
  <si>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</si>
  <si>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</si>
  <si>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</si>
  <si>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</si>
  <si>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</si>
  <si>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</si>
  <si>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</si>
  <si>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</si>
  <si>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</si>
  <si>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</si>
  <si>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</si>
  <si>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</si>
  <si>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</si>
  <si>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</si>
  <si>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</si>
  <si>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</si>
  <si>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</si>
  <si>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</si>
  <si>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</si>
  <si>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</si>
  <si>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</si>
  <si>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</si>
  <si>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</si>
  <si>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</si>
  <si>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</si>
  <si>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</si>
  <si>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</si>
  <si>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</si>
  <si>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</si>
  <si>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</si>
  <si>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</si>
  <si>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</si>
  <si>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</si>
  <si>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</si>
  <si>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</si>
  <si>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</si>
  <si>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</si>
  <si>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</si>
  <si>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</si>
  <si>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</si>
  <si>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</si>
  <si>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</si>
  <si>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</si>
  <si>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</si>
  <si>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</si>
  <si>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</si>
  <si>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</si>
  <si>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</si>
  <si>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</si>
  <si>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</si>
  <si>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</si>
  <si>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</si>
  <si>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</si>
  <si>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</si>
  <si>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</si>
  <si>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</si>
  <si>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</si>
  <si>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</si>
  <si>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</si>
  <si>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</si>
  <si>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</si>
  <si>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</si>
  <si>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</si>
  <si>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</si>
  <si>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</si>
  <si>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</si>
  <si>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</si>
  <si>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</si>
  <si>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</si>
  <si>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</si>
  <si>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</si>
  <si>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</si>
  <si>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</si>
  <si>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</si>
  <si>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</si>
  <si>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</si>
  <si>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</si>
  <si>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</si>
  <si>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</si>
  <si>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</si>
  <si>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</si>
  <si>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</si>
  <si>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</si>
  <si>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</si>
  <si>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</si>
  <si>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</si>
  <si>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</si>
  <si>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</si>
  <si>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</si>
  <si>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</si>
  <si>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</si>
  <si>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</si>
  <si>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</si>
  <si>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</si>
  <si>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</si>
  <si>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</si>
  <si>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</si>
  <si>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</si>
  <si>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</si>
  <si>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</si>
  <si>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</si>
  <si>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</si>
  <si>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</si>
  <si>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</si>
  <si>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</si>
  <si>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</si>
  <si>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</si>
  <si>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</si>
  <si>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</si>
  <si>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</si>
  <si>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</si>
  <si>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</si>
  <si>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</si>
  <si>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</si>
  <si>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</si>
  <si>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</si>
  <si>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</si>
  <si>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</si>
  <si>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</si>
  <si>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</si>
  <si>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</si>
  <si>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</si>
  <si>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</si>
  <si>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</si>
  <si>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</si>
  <si>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</si>
  <si>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</si>
  <si>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</si>
  <si>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</si>
  <si>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</si>
  <si>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</si>
  <si>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</si>
  <si>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</si>
  <si>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</si>
  <si>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</si>
  <si>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</si>
  <si>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</si>
  <si>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</si>
  <si>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</si>
  <si>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</si>
  <si>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</si>
  <si>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</si>
  <si>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</si>
  <si>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</si>
  <si>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</si>
  <si>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</si>
  <si>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</si>
  <si>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</si>
  <si>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</si>
  <si>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</si>
  <si>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</si>
  <si>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</si>
  <si>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</si>
  <si>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</si>
  <si>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</si>
  <si>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</si>
  <si>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</si>
  <si>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</si>
  <si>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</si>
  <si>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</si>
  <si>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</si>
  <si>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</si>
  <si>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</si>
  <si>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</si>
  <si>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</si>
  <si>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</si>
  <si>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</si>
  <si>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</si>
  <si>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</si>
  <si>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</si>
  <si>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</si>
  <si>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</si>
  <si>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</si>
  <si>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</si>
  <si>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</si>
  <si>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</si>
  <si>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</si>
  <si>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</si>
  <si>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</si>
  <si>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</si>
  <si>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</si>
  <si>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</si>
  <si>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</si>
  <si>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</si>
  <si>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</si>
  <si>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</si>
  <si>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</si>
  <si>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</si>
  <si>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</si>
  <si>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</si>
  <si>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</si>
  <si>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</si>
  <si>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</si>
  <si>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</si>
  <si>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</si>
  <si>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</si>
  <si>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</si>
  <si>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</si>
  <si>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</si>
  <si>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</si>
  <si>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</si>
  <si>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</si>
  <si>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</si>
  <si>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</si>
  <si>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</si>
  <si>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</si>
  <si>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</si>
  <si>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</si>
  <si>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</si>
  <si>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</si>
  <si>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</si>
  <si>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</si>
  <si>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</si>
  <si>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</si>
  <si>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</si>
  <si>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</si>
  <si>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</si>
  <si>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</si>
  <si>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</si>
  <si>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</si>
  <si>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</si>
  <si>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</si>
  <si>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</si>
  <si>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</si>
  <si>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</si>
  <si>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</si>
  <si>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</si>
  <si>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</si>
  <si>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</si>
  <si>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</si>
  <si>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</si>
  <si>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</si>
  <si>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</si>
  <si>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</si>
  <si>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</si>
  <si>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</si>
  <si>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</si>
  <si>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</si>
  <si>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</si>
  <si>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</si>
  <si>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</si>
  <si>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</si>
  <si>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</si>
  <si>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</si>
  <si>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</si>
  <si>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</si>
  <si>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</si>
  <si>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</si>
  <si>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</si>
  <si>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</si>
  <si>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</si>
  <si>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</si>
  <si>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</si>
  <si>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</si>
  <si>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</si>
  <si>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</si>
  <si>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</si>
  <si>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</si>
  <si>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</si>
  <si>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</si>
  <si>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</si>
  <si>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</si>
  <si>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</si>
  <si>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</si>
  <si>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</si>
  <si>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</si>
  <si>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</si>
  <si>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</si>
  <si>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</si>
  <si>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</si>
  <si>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</si>
  <si>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</si>
  <si>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</si>
  <si>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</si>
  <si>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</si>
  <si>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</si>
  <si>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</si>
  <si>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</si>
  <si>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</si>
  <si>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</si>
  <si>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</si>
  <si>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</si>
  <si>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</si>
  <si>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</si>
  <si>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</si>
  <si>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</si>
  <si>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</si>
  <si>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</si>
  <si>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</si>
  <si>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</si>
  <si>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</si>
  <si>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</si>
  <si>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</si>
  <si>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</si>
  <si>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</si>
  <si>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</si>
  <si>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</si>
  <si>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</si>
  <si>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</si>
  <si>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</si>
  <si>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</si>
  <si>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</si>
  <si>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</si>
  <si>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</si>
  <si>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</si>
  <si>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</si>
  <si>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</si>
  <si>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</si>
  <si>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</si>
  <si>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</si>
  <si>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</si>
  <si>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</si>
  <si>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</si>
  <si>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</si>
  <si>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</si>
  <si>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</si>
  <si>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</si>
  <si>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</si>
  <si>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</si>
  <si>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</si>
  <si>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</si>
  <si>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</si>
  <si>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</si>
  <si>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</si>
  <si>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</si>
  <si>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</si>
  <si>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</si>
  <si>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</si>
  <si>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</si>
  <si>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</si>
  <si>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</si>
  <si>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</si>
  <si>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</si>
  <si>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</si>
  <si>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</si>
  <si>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</si>
  <si>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</si>
  <si>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</si>
  <si>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</si>
  <si>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</si>
  <si>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</si>
  <si>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</si>
  <si>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</si>
  <si>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</si>
  <si>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</si>
  <si>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</si>
  <si>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</si>
  <si>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</si>
  <si>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</si>
  <si>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</si>
  <si>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</si>
  <si>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</si>
  <si>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</si>
  <si>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</si>
  <si>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</si>
  <si>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</si>
  <si>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</si>
  <si>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</si>
  <si>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</si>
  <si>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</si>
  <si>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</si>
  <si>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</si>
  <si>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</si>
  <si>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</si>
  <si>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</si>
  <si>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</si>
  <si>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</si>
  <si>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</si>
  <si>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</si>
  <si>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</si>
  <si>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</si>
  <si>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</si>
  <si>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</si>
  <si>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</si>
  <si>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</si>
  <si>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</si>
  <si>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</si>
  <si>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</si>
  <si>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</si>
  <si>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</si>
  <si>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</si>
  <si>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</si>
  <si>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</si>
  <si>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</si>
  <si>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</si>
  <si>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</si>
  <si>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</si>
  <si>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</si>
  <si>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</si>
  <si>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</si>
  <si>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</si>
  <si>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</si>
  <si>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</si>
  <si>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</si>
  <si>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</si>
  <si>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</si>
  <si>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</si>
  <si>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</si>
  <si>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</si>
  <si>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</si>
  <si>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</si>
  <si>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</si>
  <si>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</si>
  <si>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</si>
  <si>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</si>
  <si>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</si>
  <si>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</si>
  <si>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</si>
  <si>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</si>
  <si>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</si>
  <si>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</si>
  <si>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</si>
  <si>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</si>
  <si>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</si>
  <si>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</si>
  <si>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</si>
  <si>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</si>
  <si>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</si>
  <si>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</si>
  <si>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</si>
  <si>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</si>
  <si>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</si>
  <si>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</si>
  <si>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</si>
  <si>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</si>
  <si>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</si>
  <si>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</si>
  <si>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</si>
  <si>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</si>
  <si>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</si>
  <si>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</si>
  <si>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</si>
  <si>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</si>
  <si>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</si>
  <si>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</si>
  <si>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</si>
  <si>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</si>
  <si>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</si>
  <si>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</si>
  <si>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</si>
  <si>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</si>
  <si>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</si>
  <si>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</si>
  <si>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</si>
  <si>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</si>
  <si>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</si>
  <si>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</si>
  <si>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</si>
  <si>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</si>
  <si>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</si>
  <si>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</si>
  <si>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</si>
  <si>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</si>
  <si>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</si>
  <si>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</si>
  <si>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</si>
  <si>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</si>
  <si>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</si>
  <si>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</si>
  <si>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</si>
  <si>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</si>
  <si>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</si>
  <si>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</si>
  <si>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</si>
  <si>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</si>
  <si>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</si>
  <si>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</si>
  <si>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</si>
  <si>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</si>
  <si>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</si>
  <si>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</si>
  <si>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</si>
  <si>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</si>
  <si>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</si>
  <si>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</si>
  <si>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</si>
  <si>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</si>
  <si>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</si>
  <si>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</si>
  <si>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</si>
  <si>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</si>
  <si>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</si>
  <si>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</si>
  <si>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</si>
  <si>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</si>
  <si>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</si>
  <si>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</si>
  <si>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</si>
  <si>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</si>
  <si>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</si>
  <si>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</si>
  <si>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</si>
  <si>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</si>
  <si>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</si>
  <si>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</si>
  <si>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</si>
  <si>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</si>
  <si>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</si>
  <si>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</si>
  <si>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</si>
  <si>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</si>
  <si>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</si>
  <si>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</si>
  <si>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</si>
  <si>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</si>
  <si>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</si>
  <si>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</si>
  <si>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</si>
  <si>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</si>
  <si>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</si>
  <si>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</si>
  <si>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</si>
  <si>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</si>
  <si>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</si>
  <si>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</si>
  <si>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</si>
  <si>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</si>
  <si>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</si>
  <si>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</si>
  <si>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</si>
  <si>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</si>
  <si>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</si>
  <si>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</si>
  <si>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</si>
  <si>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</si>
  <si>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</si>
  <si>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</si>
  <si>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</si>
  <si>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</si>
  <si>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</si>
  <si>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</si>
  <si>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</si>
  <si>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</si>
  <si>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</si>
  <si>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</si>
  <si>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</si>
  <si>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</si>
  <si>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</si>
  <si>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</si>
  <si>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</si>
  <si>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</si>
  <si>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</si>
  <si>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</si>
  <si>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</si>
  <si>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</si>
  <si>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</si>
  <si>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</si>
  <si>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</si>
  <si>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</si>
  <si>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</si>
  <si>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</si>
  <si>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</si>
  <si>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</si>
  <si>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</si>
  <si>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</si>
  <si>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</si>
  <si>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</si>
  <si>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</si>
  <si>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</si>
  <si>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</si>
  <si>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</si>
  <si>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</si>
  <si>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</si>
  <si>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</si>
  <si>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</si>
  <si>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</si>
  <si>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</si>
  <si>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</si>
  <si>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</si>
  <si>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</si>
  <si>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</si>
  <si>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</si>
  <si>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</si>
  <si>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</si>
  <si>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</si>
  <si>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</si>
  <si>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</si>
  <si>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</si>
  <si>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</si>
  <si>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</si>
  <si>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</si>
  <si>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</si>
  <si>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</si>
  <si>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</si>
  <si>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</si>
  <si>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</si>
  <si>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</si>
  <si>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</si>
  <si>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</si>
  <si>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</si>
  <si>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</si>
  <si>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</si>
  <si>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</si>
  <si>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</si>
  <si>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</si>
  <si>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</si>
  <si>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</si>
  <si>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</si>
  <si>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</si>
  <si>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</si>
  <si>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</si>
  <si>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</si>
  <si>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</si>
  <si>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</si>
  <si>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</si>
  <si>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</si>
  <si>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</si>
  <si>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</si>
  <si>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</si>
  <si>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</si>
  <si>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</si>
  <si>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</si>
  <si>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</si>
  <si>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</si>
  <si>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</si>
  <si>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</si>
  <si>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</si>
  <si>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</si>
  <si>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</si>
  <si>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</si>
  <si>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</si>
  <si>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</si>
  <si>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</si>
  <si>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</si>
  <si>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</si>
  <si>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</si>
  <si>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</si>
  <si>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</si>
  <si>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</si>
  <si>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</si>
  <si>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</si>
  <si>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</si>
  <si>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</si>
  <si>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</si>
  <si>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</si>
  <si>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</si>
  <si>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</si>
  <si>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</si>
  <si>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</si>
  <si>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</si>
  <si>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</si>
  <si>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</si>
  <si>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</si>
  <si>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</si>
  <si>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</si>
  <si>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</si>
  <si>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</si>
  <si>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</si>
  <si>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</si>
  <si>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</si>
  <si>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</si>
  <si>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</si>
  <si>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</si>
  <si>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</si>
  <si>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</si>
  <si>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</si>
  <si>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</si>
  <si>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</si>
  <si>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</si>
  <si>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</si>
  <si>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</si>
  <si>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</si>
  <si>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</si>
  <si>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</si>
  <si>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</si>
  <si>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</si>
  <si>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</si>
  <si>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</si>
  <si>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</si>
  <si>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</si>
  <si>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</si>
  <si>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</si>
  <si>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</si>
  <si>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</si>
  <si>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</si>
  <si>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</si>
  <si>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</si>
  <si>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</si>
  <si>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</si>
  <si>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</si>
  <si>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</si>
  <si>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</si>
  <si>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</si>
  <si>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</si>
  <si>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</si>
  <si>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</si>
  <si>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</si>
  <si>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</si>
  <si>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</si>
  <si>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</si>
  <si>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</si>
  <si>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</si>
  <si>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</si>
  <si>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</si>
  <si>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</si>
  <si>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</si>
  <si>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</si>
  <si>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</si>
  <si>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</si>
  <si>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</si>
  <si>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</si>
  <si>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</si>
  <si>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</si>
  <si>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</si>
  <si>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</si>
  <si>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</si>
  <si>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</si>
  <si>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</si>
  <si>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</si>
  <si>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</si>
  <si>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</si>
  <si>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</si>
  <si>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</si>
  <si>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</si>
  <si>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</si>
  <si>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</si>
  <si>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</si>
  <si>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</si>
  <si>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</si>
  <si>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</si>
  <si>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</si>
  <si>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</si>
  <si>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</si>
  <si>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</si>
  <si>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</si>
  <si>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</si>
  <si>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</si>
  <si>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</si>
  <si>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</si>
  <si>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</si>
  <si>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</si>
  <si>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</si>
  <si>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</si>
  <si>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</si>
  <si>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</si>
  <si>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</si>
  <si>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</si>
  <si>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</si>
  <si>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</si>
  <si>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</si>
  <si>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</si>
  <si>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</si>
  <si>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</si>
  <si>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</si>
  <si>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</si>
  <si>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</si>
  <si>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</si>
  <si>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</si>
  <si>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</si>
  <si>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</si>
  <si>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</si>
  <si>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</si>
  <si>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</si>
  <si>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</si>
  <si>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</si>
  <si>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</si>
  <si>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</si>
  <si>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</si>
  <si>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</si>
  <si>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</si>
  <si>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</si>
  <si>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</si>
  <si>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</si>
  <si>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</si>
  <si>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</si>
  <si>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</si>
  <si>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</si>
  <si>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</si>
  <si>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</si>
  <si>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</si>
  <si>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</si>
  <si>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</si>
  <si>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</si>
  <si>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</si>
  <si>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</si>
  <si>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</si>
  <si>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</si>
  <si>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</si>
  <si>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</si>
  <si>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</si>
  <si>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</si>
  <si>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</si>
  <si>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</si>
  <si>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</si>
  <si>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</si>
  <si>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</si>
  <si>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</si>
  <si>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</si>
  <si>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</si>
  <si>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</si>
  <si>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</si>
  <si>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</si>
  <si>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</si>
  <si>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</si>
  <si>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</si>
  <si>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</si>
  <si>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</si>
  <si>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</si>
  <si>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</si>
  <si>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</si>
  <si>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</si>
  <si>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</si>
  <si>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</si>
  <si>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</si>
  <si>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</si>
  <si>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</si>
  <si>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</si>
  <si>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</si>
  <si>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</si>
  <si>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</si>
  <si>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</si>
  <si>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</si>
  <si>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</si>
  <si>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</si>
  <si>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</si>
  <si>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</si>
  <si>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</si>
  <si>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</si>
  <si>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</si>
  <si>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</si>
  <si>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</si>
  <si>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</si>
  <si>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</si>
  <si>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</si>
  <si>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</si>
  <si>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</si>
  <si>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</si>
  <si>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</si>
  <si>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</si>
  <si>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</si>
  <si>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</si>
  <si>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</si>
  <si>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</si>
  <si>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</si>
  <si>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</si>
  <si>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</si>
  <si>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</si>
  <si>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</si>
  <si>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</si>
  <si>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</si>
  <si>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</si>
  <si>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</si>
  <si>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</si>
  <si>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</si>
  <si>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</si>
  <si>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</si>
  <si>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</si>
  <si>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</si>
  <si>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</si>
  <si>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</si>
  <si>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</si>
  <si>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</si>
  <si>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</si>
  <si>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</si>
  <si>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</si>
  <si>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</si>
  <si>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</si>
  <si>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</si>
  <si>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</si>
  <si>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</si>
  <si>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</si>
  <si>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</si>
  <si>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</si>
  <si>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</si>
  <si>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</si>
  <si>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</si>
  <si>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</si>
  <si>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</si>
  <si>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</si>
  <si>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</si>
  <si>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</si>
  <si>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</si>
  <si>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</si>
  <si>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</si>
  <si>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</si>
  <si>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</si>
  <si>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</si>
  <si>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</si>
  <si>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</si>
  <si>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</si>
  <si>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</si>
  <si>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</si>
  <si>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</si>
  <si>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</si>
  <si>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</si>
  <si>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</si>
  <si>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</si>
  <si>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</si>
  <si>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</si>
  <si>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</si>
  <si>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</si>
  <si>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</si>
  <si>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</si>
  <si>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</si>
  <si>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</si>
  <si>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</si>
  <si>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</si>
  <si>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</si>
  <si>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</si>
  <si>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</si>
  <si>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</si>
  <si>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</si>
  <si>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</si>
  <si>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</si>
  <si>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</si>
  <si>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</si>
  <si>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</si>
  <si>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</si>
  <si>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</si>
  <si>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</si>
  <si>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</si>
  <si>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</si>
  <si>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</si>
  <si>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</si>
  <si>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</si>
  <si>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</si>
  <si>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</si>
  <si>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</si>
  <si>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</si>
  <si>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</si>
  <si>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</si>
  <si>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</si>
  <si>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</si>
  <si>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</si>
  <si>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</si>
  <si>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</si>
  <si>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</si>
  <si>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</si>
  <si>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</si>
  <si>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</si>
  <si>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</si>
  <si>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</si>
  <si>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</si>
  <si>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</si>
  <si>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</si>
  <si>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</si>
  <si>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</si>
  <si>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</si>
  <si>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</si>
  <si>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</si>
  <si>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</si>
  <si>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</si>
  <si>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</si>
  <si>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</si>
  <si>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</si>
  <si>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</si>
  <si>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</si>
  <si>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</si>
  <si>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</si>
  <si>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</si>
  <si>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</si>
  <si>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</si>
  <si>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</si>
  <si>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</si>
  <si>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</si>
  <si>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</si>
  <si>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</si>
  <si>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</si>
  <si>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</si>
  <si>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</si>
  <si>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</si>
  <si>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</si>
  <si>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</si>
  <si>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</si>
  <si>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</si>
  <si>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</si>
  <si>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</si>
  <si>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</si>
  <si>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</si>
  <si>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</si>
  <si>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</si>
  <si>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</si>
  <si>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</si>
  <si>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</si>
  <si>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</si>
  <si>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</si>
  <si>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</si>
  <si>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</si>
  <si>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</si>
  <si>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</si>
  <si>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</si>
  <si>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</si>
  <si>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</si>
  <si>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</si>
  <si>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</si>
  <si>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</si>
  <si>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</si>
  <si>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</si>
  <si>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</si>
  <si>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</si>
  <si>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</si>
  <si>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</si>
  <si>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</si>
  <si>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</si>
  <si>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</si>
  <si>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</si>
  <si>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</si>
  <si>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</si>
  <si>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</si>
  <si>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</si>
  <si>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</si>
  <si>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</si>
  <si>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</si>
  <si>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</si>
  <si>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</si>
  <si>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</si>
  <si>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</si>
  <si>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</si>
  <si>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</si>
  <si>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</si>
  <si>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</si>
  <si>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</si>
  <si>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</si>
  <si>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</si>
  <si>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</si>
  <si>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</si>
  <si>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</si>
  <si>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</si>
  <si>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</si>
  <si>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</si>
  <si>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</si>
  <si>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</si>
  <si>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</si>
  <si>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</si>
  <si>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</si>
  <si>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</si>
  <si>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</si>
  <si>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</si>
  <si>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</si>
  <si>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</si>
  <si>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</si>
  <si>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</si>
  <si>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</si>
  <si>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</si>
  <si>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</si>
  <si>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</si>
  <si>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</si>
  <si>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</si>
  <si>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</si>
  <si>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</si>
  <si>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</si>
  <si>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</si>
  <si>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</si>
  <si>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</si>
  <si>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</si>
  <si>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</si>
  <si>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</si>
  <si>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</si>
  <si>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</si>
  <si>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</si>
  <si>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</si>
  <si>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</si>
  <si>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</si>
  <si>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</si>
  <si>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</si>
  <si>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</si>
  <si>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</si>
  <si>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</si>
  <si>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</si>
  <si>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</si>
  <si>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</si>
  <si>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</si>
  <si>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</si>
  <si>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</si>
  <si>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</si>
  <si>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</si>
  <si>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</si>
  <si>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</si>
  <si>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</si>
  <si>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</si>
  <si>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</si>
  <si>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</si>
  <si>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</si>
  <si>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</si>
  <si>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</si>
  <si>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</si>
  <si>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</si>
  <si>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</si>
  <si>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</si>
  <si>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</si>
  <si>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</si>
  <si>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</si>
  <si>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</si>
  <si>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</si>
  <si>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</si>
  <si>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</si>
  <si>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</si>
  <si>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</si>
  <si>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</si>
  <si>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</si>
  <si>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</si>
  <si>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</si>
  <si>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</si>
  <si>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</si>
  <si>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</si>
  <si>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</si>
  <si>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</si>
  <si>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</si>
  <si>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</si>
  <si>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</si>
  <si>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</si>
  <si>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</si>
  <si>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</si>
  <si>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</si>
  <si>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</si>
  <si>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</si>
  <si>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</si>
  <si>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</si>
  <si>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</si>
  <si>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</si>
  <si>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</si>
  <si>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</si>
  <si>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</si>
  <si>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</si>
  <si>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</si>
  <si>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</si>
  <si>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</si>
  <si>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</si>
  <si>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</si>
  <si>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</si>
  <si>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</si>
  <si>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</si>
  <si>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</si>
  <si>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</si>
  <si>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</si>
  <si>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</si>
  <si>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</si>
  <si>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</si>
  <si>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</si>
  <si>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</si>
  <si>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</si>
  <si>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</si>
  <si>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</si>
  <si>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</si>
  <si>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</si>
  <si>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</si>
  <si>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</si>
  <si>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</si>
  <si>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</si>
  <si>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</si>
  <si>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</si>
  <si>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</si>
  <si>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</si>
  <si>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</si>
  <si>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</si>
  <si>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</si>
  <si>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</si>
  <si>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</si>
  <si>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</si>
  <si>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</si>
  <si>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</si>
  <si>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</si>
  <si>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</si>
  <si>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</si>
  <si>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</si>
  <si>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</si>
  <si>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</si>
  <si>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</si>
  <si>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</si>
  <si>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</si>
  <si>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</si>
  <si>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</si>
  <si>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</si>
  <si>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</si>
  <si>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</si>
  <si>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</si>
  <si>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</si>
  <si>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</si>
  <si>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</si>
  <si>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</si>
  <si>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</si>
  <si>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</si>
  <si>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</si>
  <si>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</si>
  <si>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</si>
  <si>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</si>
  <si>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</si>
  <si>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</si>
  <si>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</si>
  <si>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</si>
  <si>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</si>
  <si>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</si>
  <si>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</si>
  <si>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</si>
  <si>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</si>
  <si>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</si>
  <si>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</si>
  <si>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</si>
  <si>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</si>
  <si>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</si>
  <si>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</si>
  <si>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</si>
  <si>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</si>
  <si>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</si>
  <si>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</si>
  <si>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</si>
  <si>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</si>
  <si>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</si>
  <si>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</si>
  <si>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</si>
  <si>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</si>
  <si>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</si>
  <si>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</si>
  <si>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</si>
  <si>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</si>
  <si>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</si>
  <si>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</si>
  <si>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</si>
  <si>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</si>
  <si>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</si>
  <si>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</si>
  <si>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</si>
  <si>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</si>
  <si>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</si>
  <si>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</si>
  <si>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</si>
  <si>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</si>
  <si>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</si>
  <si>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</si>
  <si>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</si>
  <si>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</si>
  <si>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</si>
  <si>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</si>
  <si>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</si>
  <si>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</si>
  <si>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</si>
  <si>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</si>
  <si>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</si>
  <si>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</si>
  <si>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</si>
  <si>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</si>
  <si>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</si>
  <si>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</si>
  <si>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</si>
  <si>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</si>
  <si>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</si>
  <si>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</si>
  <si>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</si>
  <si>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</si>
  <si>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</si>
  <si>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</si>
  <si>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</si>
  <si>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</si>
  <si>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</si>
  <si>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</si>
  <si>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</si>
  <si>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</si>
  <si>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</si>
  <si>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</si>
  <si>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</si>
  <si>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</si>
  <si>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</si>
  <si>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</si>
  <si>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</si>
  <si>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</si>
  <si>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</si>
  <si>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</si>
  <si>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</si>
  <si>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</si>
  <si>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</si>
  <si>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</si>
  <si>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</si>
  <si>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</si>
  <si>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</si>
  <si>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</si>
  <si>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</si>
  <si>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</si>
  <si>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</si>
  <si>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</si>
  <si>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</si>
  <si>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</si>
  <si>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</si>
  <si>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</si>
  <si>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</si>
  <si>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</si>
  <si>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</si>
  <si>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</si>
  <si>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</si>
  <si>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</si>
  <si>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</si>
  <si>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</si>
  <si>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</si>
  <si>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</si>
  <si>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</si>
  <si>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</si>
  <si>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</si>
  <si>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</si>
  <si>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</si>
  <si>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</si>
  <si>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</si>
  <si>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</si>
  <si>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</si>
  <si>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</si>
  <si>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</si>
  <si>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</si>
  <si>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</si>
  <si>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</si>
  <si>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</si>
  <si>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</si>
  <si>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</si>
  <si>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</si>
  <si>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</si>
  <si>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</si>
  <si>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</si>
  <si>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</si>
  <si>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</si>
  <si>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</si>
  <si>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</si>
  <si>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</si>
  <si>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</si>
  <si>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</si>
  <si>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</si>
  <si>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</si>
  <si>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</si>
  <si>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</si>
  <si>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</si>
  <si>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</si>
  <si>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</si>
  <si>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</si>
  <si>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</si>
  <si>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</si>
  <si>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</si>
  <si>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</si>
  <si>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</si>
  <si>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</si>
  <si>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</si>
  <si>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</si>
  <si>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</si>
  <si>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</si>
  <si>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</si>
  <si>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</si>
  <si>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</si>
  <si>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</si>
  <si>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</si>
  <si>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</si>
  <si>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</si>
  <si>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</si>
  <si>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</si>
  <si>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</si>
  <si>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</si>
  <si>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</si>
  <si>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</si>
  <si>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</si>
  <si>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</si>
  <si>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</si>
  <si>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</si>
  <si>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</si>
  <si>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</si>
  <si>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</si>
  <si>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</si>
  <si>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</si>
  <si>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</si>
  <si>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</si>
  <si>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</si>
  <si>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</si>
  <si>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</si>
  <si>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</si>
  <si>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</si>
  <si>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</si>
  <si>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</si>
  <si>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</si>
  <si>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</si>
  <si>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</si>
  <si>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</si>
  <si>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</si>
  <si>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</si>
  <si>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</si>
  <si>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</si>
  <si>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</si>
  <si>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</si>
  <si>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</si>
  <si>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</si>
  <si>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</si>
  <si>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</si>
  <si>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</si>
  <si>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</si>
  <si>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</si>
  <si>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</si>
  <si>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</si>
  <si>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</si>
  <si>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</si>
  <si>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</si>
  <si>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</si>
  <si>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</si>
  <si>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</si>
  <si>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</si>
  <si>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</si>
  <si>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</si>
  <si>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</si>
  <si>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</si>
  <si>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</si>
  <si>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</si>
  <si>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</si>
  <si>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</si>
  <si>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</si>
  <si>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</si>
  <si>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</si>
  <si>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</si>
  <si>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</si>
  <si>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</si>
  <si>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</si>
  <si>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</si>
  <si>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</si>
  <si>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</si>
  <si>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</si>
  <si>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</si>
  <si>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</si>
  <si>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</si>
  <si>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</si>
  <si>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</si>
  <si>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</si>
  <si>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</si>
  <si>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</si>
  <si>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</si>
  <si>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</si>
  <si>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</si>
  <si>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</si>
  <si>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</si>
  <si>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</si>
  <si>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</si>
  <si>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</si>
  <si>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</si>
  <si>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</si>
  <si>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</si>
  <si>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</si>
  <si>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</si>
  <si>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</si>
  <si>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</si>
  <si>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</si>
  <si>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</si>
  <si>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</si>
  <si>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</si>
  <si>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</si>
  <si>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</si>
  <si>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</si>
  <si>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</si>
  <si>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</si>
  <si>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</si>
  <si>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</si>
  <si>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</si>
  <si>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</si>
  <si>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</si>
  <si>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</si>
  <si>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</si>
  <si>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</si>
  <si>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</si>
  <si>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</si>
  <si>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</si>
  <si>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</si>
  <si>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</si>
  <si>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</si>
  <si>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</si>
  <si>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</si>
  <si>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</si>
  <si>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</si>
  <si>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</si>
  <si>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</si>
  <si>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</si>
  <si>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</si>
  <si>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</si>
  <si>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</si>
  <si>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</si>
  <si>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</si>
  <si>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</si>
  <si>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</si>
  <si>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</si>
  <si>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</si>
  <si>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</si>
  <si>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</si>
  <si>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</si>
  <si>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</si>
  <si>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</si>
  <si>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</si>
  <si>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</si>
  <si>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</si>
  <si>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</si>
  <si>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</si>
  <si>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</si>
  <si>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</si>
  <si>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</si>
  <si>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</si>
  <si>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</si>
  <si>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</si>
  <si>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</si>
  <si>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</si>
  <si>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</si>
  <si>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</si>
  <si>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</si>
  <si>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</si>
  <si>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</si>
  <si>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</si>
  <si>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</si>
  <si>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</si>
  <si>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</si>
  <si>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</si>
  <si>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</si>
  <si>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</si>
  <si>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</si>
  <si>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</si>
  <si>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</si>
  <si>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</si>
  <si>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</si>
  <si>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</si>
  <si>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</si>
  <si>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</si>
  <si>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</si>
  <si>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</si>
  <si>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</si>
  <si>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</si>
  <si>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</si>
  <si>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</si>
  <si>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</si>
  <si>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</si>
  <si>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</si>
  <si>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</si>
  <si>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</si>
  <si>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</si>
  <si>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</si>
  <si>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</si>
  <si>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</si>
  <si>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</si>
  <si>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</si>
  <si>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</si>
  <si>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</si>
  <si>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</si>
  <si>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</si>
  <si>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</si>
  <si>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</si>
  <si>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</si>
  <si>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</si>
  <si>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</si>
  <si>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</si>
  <si>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</si>
  <si>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</si>
  <si>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</si>
  <si>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</si>
  <si>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</si>
  <si>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</si>
  <si>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</si>
  <si>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</si>
  <si>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</si>
  <si>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</si>
  <si>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</si>
  <si>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</si>
  <si>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</si>
  <si>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</si>
  <si>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</si>
  <si>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</si>
  <si>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</si>
  <si>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</si>
  <si>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</si>
  <si>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</si>
  <si>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</si>
  <si>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</si>
  <si>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</si>
  <si>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</si>
  <si>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</si>
  <si>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</si>
  <si>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</si>
  <si>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</si>
  <si>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</si>
  <si>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</si>
  <si>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</si>
  <si>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</si>
  <si>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</si>
  <si>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</si>
  <si>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</si>
  <si>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</si>
  <si>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</si>
  <si>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</si>
  <si>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</si>
  <si>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</si>
  <si>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</si>
  <si>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</si>
  <si>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</si>
  <si>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</si>
  <si>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</si>
  <si>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</si>
  <si>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</si>
  <si>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</si>
  <si>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</si>
  <si>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</si>
  <si>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</si>
  <si>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</si>
  <si>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</si>
  <si>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</si>
  <si>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</si>
  <si>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</si>
  <si>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</si>
  <si>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</si>
  <si>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</si>
  <si>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</si>
  <si>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</si>
  <si>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</si>
  <si>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</si>
  <si>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</si>
  <si>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</si>
  <si>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</si>
  <si>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</si>
  <si>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</si>
  <si>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</si>
  <si>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</si>
  <si>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</si>
  <si>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</si>
  <si>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</si>
  <si>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</si>
  <si>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</si>
  <si>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</si>
  <si>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</si>
  <si>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</si>
  <si>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</si>
  <si>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</si>
  <si>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</si>
  <si>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</si>
  <si>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</si>
  <si>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</si>
  <si>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</si>
  <si>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</si>
  <si>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</si>
  <si>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</si>
  <si>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</si>
  <si>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</si>
  <si>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</si>
  <si>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</si>
  <si>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</si>
  <si>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</si>
  <si>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</si>
  <si>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</si>
  <si>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</si>
  <si>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</si>
  <si>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</si>
  <si>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</si>
  <si>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</si>
  <si>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</si>
  <si>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</si>
  <si>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</si>
  <si>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</si>
  <si>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</si>
  <si>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</si>
  <si>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</si>
  <si>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</si>
  <si>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</si>
  <si>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</si>
  <si>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</si>
  <si>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</si>
  <si>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</si>
  <si>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</si>
  <si>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</si>
  <si>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</si>
  <si>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</si>
  <si>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</si>
  <si>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</si>
  <si>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</si>
  <si>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</si>
  <si>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</si>
  <si>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</si>
  <si>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</si>
  <si>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</si>
  <si>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</si>
  <si>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</si>
  <si>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</si>
  <si>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</si>
  <si>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</si>
  <si>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</si>
  <si>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</si>
  <si>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</si>
  <si>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</si>
  <si>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</si>
  <si>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</si>
  <si>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</si>
  <si>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</si>
  <si>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</si>
  <si>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</si>
  <si>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</si>
  <si>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</si>
  <si>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</si>
  <si>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</si>
  <si>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</si>
  <si>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</si>
  <si>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</si>
  <si>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</si>
  <si>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</si>
  <si>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</si>
  <si>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</si>
  <si>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</si>
  <si>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</si>
  <si>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</si>
  <si>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</si>
  <si>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</si>
  <si>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</si>
  <si>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</si>
  <si>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</si>
  <si>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</si>
  <si>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</si>
  <si>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</si>
  <si>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</si>
  <si>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</si>
  <si>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</si>
  <si>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</si>
  <si>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</si>
  <si>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</si>
  <si>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</si>
  <si>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</si>
  <si>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</si>
  <si>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</si>
  <si>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</si>
  <si>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</si>
  <si>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</si>
  <si>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</si>
  <si>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</si>
  <si>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</si>
  <si>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</si>
  <si>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</si>
  <si>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</si>
  <si>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</si>
  <si>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</si>
  <si>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</si>
  <si>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</si>
  <si>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</si>
  <si>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</si>
  <si>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</si>
  <si>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</si>
  <si>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</si>
  <si>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</si>
  <si>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</si>
  <si>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</si>
  <si>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</si>
  <si>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</si>
  <si>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</si>
  <si>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</si>
  <si>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</si>
  <si>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</si>
  <si>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</si>
  <si>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</si>
  <si>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</si>
  <si>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</si>
  <si>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</si>
  <si>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</si>
  <si>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</si>
  <si>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</si>
  <si>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</si>
  <si>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</si>
  <si>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</si>
  <si>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</si>
  <si>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</si>
  <si>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</si>
  <si>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</si>
  <si>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</si>
  <si>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</si>
  <si>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</si>
  <si>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</si>
  <si>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</si>
  <si>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</si>
  <si>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</si>
  <si>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</si>
  <si>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</si>
  <si>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</si>
  <si>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</si>
  <si>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</si>
  <si>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</si>
  <si>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</si>
  <si>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</si>
  <si>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</si>
  <si>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</si>
  <si>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</si>
  <si>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</si>
  <si>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</si>
  <si>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</si>
  <si>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</si>
  <si>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</si>
  <si>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</si>
  <si>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</si>
  <si>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</si>
  <si>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</si>
  <si>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</si>
  <si>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</si>
  <si>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</si>
  <si>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</si>
  <si>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</si>
  <si>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</si>
  <si>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</si>
  <si>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</si>
  <si>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</si>
  <si>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</si>
  <si>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</si>
  <si>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</si>
  <si>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</si>
  <si>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</si>
  <si>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</si>
  <si>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</si>
  <si>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</si>
  <si>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</si>
  <si>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</si>
  <si>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</si>
  <si>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</si>
  <si>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</si>
  <si>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</si>
  <si>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</si>
  <si>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</si>
  <si>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</si>
  <si>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</si>
  <si>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</si>
  <si>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</si>
  <si>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</si>
  <si>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</si>
  <si>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</si>
  <si>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</si>
  <si>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</si>
  <si>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</si>
  <si>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</si>
  <si>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</si>
  <si>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</si>
  <si>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</si>
  <si>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</si>
  <si>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</si>
  <si>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</si>
  <si>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</si>
  <si>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</si>
  <si>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</si>
  <si>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</si>
  <si>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</si>
  <si>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</si>
  <si>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</si>
  <si>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</si>
  <si>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</si>
  <si>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</si>
  <si>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</si>
  <si>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</si>
  <si>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</si>
  <si>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</si>
  <si>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</si>
  <si>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</si>
  <si>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</si>
  <si>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</si>
  <si>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</si>
  <si>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</si>
  <si>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</si>
  <si>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</si>
  <si>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</si>
  <si>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</si>
  <si>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</si>
  <si>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</si>
  <si>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</si>
  <si>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</si>
  <si>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</si>
  <si>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</si>
  <si>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</si>
  <si>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</si>
  <si>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</si>
  <si>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</si>
  <si>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</si>
  <si>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</si>
  <si>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</si>
  <si>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</si>
  <si>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</si>
  <si>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</si>
  <si>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</si>
  <si>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</si>
  <si>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</si>
  <si>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</si>
  <si>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</si>
  <si>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</si>
  <si>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</si>
  <si>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</si>
  <si>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</si>
  <si>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</si>
  <si>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</si>
  <si>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</si>
  <si>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</si>
  <si>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</si>
  <si>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</si>
  <si>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</si>
  <si>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</si>
  <si>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</si>
  <si>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</si>
  <si>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</si>
  <si>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</si>
  <si>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</si>
  <si>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</si>
  <si>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</si>
  <si>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</si>
  <si>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</si>
  <si>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</si>
  <si>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</si>
  <si>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</si>
  <si>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</si>
  <si>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</si>
  <si>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</si>
  <si>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</si>
  <si>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</si>
  <si>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</si>
  <si>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</si>
  <si>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</si>
  <si>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</si>
  <si>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</si>
  <si>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</si>
  <si>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</si>
  <si>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</si>
  <si>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</si>
  <si>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</si>
  <si>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</si>
  <si>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</si>
  <si>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</si>
  <si>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</si>
  <si>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</si>
  <si>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</si>
  <si>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</si>
  <si>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</si>
  <si>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</si>
  <si>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</si>
  <si>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</si>
  <si>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</si>
  <si>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</si>
  <si>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</si>
  <si>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</si>
  <si>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</si>
  <si>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</si>
  <si>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</si>
  <si>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</si>
  <si>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</si>
  <si>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</si>
  <si>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</si>
  <si>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</si>
  <si>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</si>
  <si>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</si>
  <si>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</si>
  <si>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</si>
  <si>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</si>
  <si>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</si>
  <si>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</si>
  <si>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</si>
  <si>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</si>
  <si>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</si>
  <si>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</si>
  <si>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</si>
  <si>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</si>
  <si>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</si>
  <si>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</si>
  <si>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</si>
  <si>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</si>
  <si>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</si>
  <si>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</si>
  <si>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</si>
  <si>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</si>
  <si>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</si>
  <si>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</si>
  <si>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</si>
  <si>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</si>
  <si>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</si>
  <si>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</si>
  <si>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</si>
  <si>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</si>
  <si>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</si>
  <si>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</si>
  <si>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</si>
  <si>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</si>
  <si>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</si>
  <si>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</si>
  <si>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</si>
  <si>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</si>
  <si>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</si>
  <si>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</si>
  <si>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</si>
  <si>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</si>
  <si>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</si>
  <si>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</si>
  <si>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</si>
  <si>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</si>
  <si>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</si>
  <si>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</si>
  <si>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</si>
  <si>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</si>
  <si>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</si>
  <si>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</si>
  <si>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</si>
  <si>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</si>
  <si>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</si>
  <si>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</si>
  <si>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</si>
  <si>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</si>
  <si>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</si>
  <si>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</si>
  <si>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</si>
  <si>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</si>
  <si>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</si>
  <si>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</si>
  <si>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</si>
  <si>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</si>
  <si>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</si>
  <si>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</si>
  <si>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</si>
  <si>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</si>
  <si>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</si>
  <si>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</si>
  <si>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</si>
  <si>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</si>
  <si>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</si>
  <si>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</si>
  <si>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</si>
  <si>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</si>
  <si>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</si>
  <si>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</si>
  <si>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</si>
  <si>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</si>
  <si>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</si>
  <si>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</si>
  <si>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</si>
  <si>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</si>
  <si>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</si>
  <si>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</si>
  <si>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</si>
  <si>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</si>
  <si>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</si>
  <si>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</si>
  <si>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</si>
  <si>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</si>
  <si>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</si>
  <si>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</si>
  <si>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</si>
  <si>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</si>
  <si>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</si>
  <si>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</si>
  <si>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</si>
  <si>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</si>
  <si>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</si>
  <si>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</si>
  <si>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</si>
  <si>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</si>
  <si>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</si>
  <si>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</si>
  <si>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</si>
  <si>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</si>
  <si>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</si>
  <si>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</si>
  <si>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</si>
  <si>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</si>
  <si>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</si>
  <si>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</si>
  <si>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</si>
  <si>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</si>
  <si>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</si>
  <si>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</si>
  <si>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</si>
  <si>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</si>
  <si>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</si>
  <si>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</si>
  <si>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</si>
  <si>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</si>
  <si>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</si>
  <si>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</si>
  <si>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</si>
  <si>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</si>
  <si>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</si>
  <si>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</si>
  <si>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</si>
  <si>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</si>
  <si>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</si>
  <si>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</si>
  <si>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</si>
  <si>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</si>
  <si>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</si>
  <si>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</si>
  <si>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</si>
  <si>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</si>
  <si>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</si>
  <si>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</si>
  <si>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</si>
  <si>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</si>
  <si>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</si>
  <si>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</si>
  <si>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</si>
  <si>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</si>
  <si>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</si>
  <si>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</si>
  <si>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</si>
  <si>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</si>
  <si>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</si>
  <si>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</si>
  <si>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</si>
  <si>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</si>
  <si>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</si>
  <si>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</si>
  <si>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</si>
  <si>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</si>
  <si>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</si>
  <si>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</si>
  <si>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</si>
  <si>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</si>
  <si>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</si>
  <si>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</si>
  <si>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</si>
  <si>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</si>
  <si>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</si>
  <si>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</si>
  <si>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</si>
  <si>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</si>
  <si>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</si>
  <si>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</si>
  <si>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</si>
  <si>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</si>
  <si>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</si>
  <si>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</si>
  <si>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</si>
  <si>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</si>
  <si>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</si>
  <si>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</si>
  <si>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</si>
  <si>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</si>
  <si>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</si>
  <si>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</si>
  <si>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</si>
  <si>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</si>
  <si>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</si>
  <si>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</si>
  <si>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</si>
  <si>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</si>
  <si>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</si>
  <si>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</si>
  <si>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</si>
  <si>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</si>
  <si>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</si>
  <si>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</si>
  <si>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</si>
  <si>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</si>
  <si>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</si>
  <si>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</si>
  <si>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</si>
  <si>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</si>
  <si>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</si>
  <si>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</si>
  <si>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</si>
  <si>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</si>
  <si>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</si>
  <si>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</si>
  <si>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</si>
  <si>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</si>
  <si>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</si>
  <si>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</si>
  <si>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</si>
  <si>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</si>
  <si>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</si>
  <si>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</si>
  <si>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</si>
  <si>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</si>
  <si>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</si>
  <si>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</si>
  <si>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</si>
  <si>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</si>
  <si>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</si>
  <si>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</si>
  <si>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</si>
  <si>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</si>
  <si>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</si>
  <si>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</si>
  <si>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</si>
  <si>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</si>
  <si>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</si>
  <si>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</si>
  <si>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</si>
  <si>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</si>
  <si>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</si>
  <si>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</si>
  <si>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</si>
  <si>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</si>
  <si>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</si>
  <si>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</si>
  <si>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</si>
  <si>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</si>
  <si>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</si>
  <si>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</si>
  <si>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</si>
  <si>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</si>
  <si>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</si>
  <si>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</si>
  <si>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</si>
  <si>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</si>
  <si>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</si>
  <si>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</si>
  <si>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</si>
  <si>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</si>
  <si>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</si>
  <si>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</si>
  <si>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</si>
  <si>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</si>
  <si>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</si>
  <si>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</si>
  <si>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</si>
  <si>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</si>
  <si>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</si>
  <si>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</si>
  <si>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</si>
  <si>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</si>
  <si>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</si>
  <si>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</si>
  <si>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</si>
  <si>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</si>
  <si>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</si>
  <si>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</si>
  <si>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</si>
  <si>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</si>
  <si>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</si>
  <si>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</si>
  <si>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</si>
  <si>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</si>
  <si>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</si>
  <si>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</si>
  <si>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</si>
  <si>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</si>
  <si>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</si>
  <si>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</si>
  <si>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</si>
  <si>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</si>
  <si>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</si>
  <si>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</si>
  <si>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</si>
  <si>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</si>
  <si>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</si>
  <si>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</si>
  <si>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</si>
  <si>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</si>
  <si>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</si>
  <si>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</si>
  <si>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</si>
  <si>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</si>
  <si>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</si>
  <si>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</si>
  <si>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</si>
  <si>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</si>
  <si>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</si>
  <si>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</si>
  <si>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</si>
  <si>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</si>
  <si>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</si>
  <si>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</si>
  <si>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</si>
  <si>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</si>
  <si>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</si>
  <si>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</si>
  <si>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</si>
  <si>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</si>
  <si>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</si>
  <si>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</si>
  <si>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</si>
  <si>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</si>
  <si>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</si>
  <si>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</si>
  <si>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</si>
  <si>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</si>
  <si>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</si>
  <si>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</si>
  <si>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</si>
  <si>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</si>
  <si>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</si>
  <si>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</si>
  <si>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</si>
  <si>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</si>
  <si>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</si>
  <si>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</si>
  <si>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</si>
  <si>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</si>
  <si>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</si>
  <si>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</si>
  <si>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</si>
  <si>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</si>
  <si>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</si>
  <si>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</si>
  <si>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</si>
  <si>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</si>
  <si>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</si>
  <si>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</si>
  <si>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</si>
  <si>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</si>
  <si>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</si>
  <si>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</si>
  <si>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</si>
  <si>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</si>
  <si>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</si>
  <si>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</si>
  <si>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</si>
  <si>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</si>
  <si>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</si>
  <si>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</si>
  <si>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</si>
  <si>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</si>
  <si>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</si>
  <si>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</si>
  <si>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</si>
  <si>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</si>
  <si>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</si>
  <si>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</si>
  <si>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</si>
  <si>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</si>
  <si>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</si>
  <si>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</si>
  <si>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</si>
  <si>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</si>
  <si>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</si>
  <si>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</si>
  <si>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</si>
  <si>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</si>
  <si>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</si>
  <si>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</si>
  <si>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</si>
  <si>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</si>
  <si>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</si>
  <si>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</si>
  <si>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</si>
  <si>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</si>
  <si>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</si>
  <si>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</si>
  <si>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</si>
  <si>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</si>
  <si>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</si>
  <si>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</si>
  <si>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</si>
  <si>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</si>
  <si>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</si>
  <si>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</si>
  <si>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</si>
  <si>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</si>
  <si>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</si>
  <si>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</si>
  <si>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</si>
  <si>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</si>
  <si>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</si>
  <si>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</si>
  <si>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</si>
  <si>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</si>
  <si>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</si>
  <si>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</si>
  <si>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</si>
  <si>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</si>
  <si>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</si>
  <si>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</si>
  <si>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</si>
  <si>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</si>
  <si>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</si>
  <si>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</si>
  <si>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</si>
  <si>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</si>
  <si>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</si>
  <si>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</si>
  <si>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</si>
  <si>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</si>
  <si>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</si>
  <si>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</si>
  <si>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</si>
  <si>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</si>
  <si>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</si>
  <si>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</si>
  <si>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</si>
  <si>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</si>
  <si>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</si>
  <si>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</si>
  <si>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</si>
  <si>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</si>
  <si>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</si>
  <si>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</si>
  <si>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</si>
  <si>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</si>
  <si>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</si>
  <si>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</si>
  <si>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</si>
  <si>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</si>
  <si>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</si>
  <si>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</si>
  <si>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</si>
  <si>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</si>
  <si>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</si>
  <si>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</si>
  <si>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</si>
  <si>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</si>
  <si>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</si>
  <si>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</si>
  <si>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</si>
  <si>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</si>
  <si>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</si>
  <si>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</si>
  <si>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</si>
  <si>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</si>
  <si>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</si>
  <si>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</si>
  <si>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</si>
  <si>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</si>
  <si>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</si>
  <si>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</si>
  <si>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</si>
  <si>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</si>
  <si>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</si>
  <si>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</si>
  <si>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</si>
  <si>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</si>
  <si>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</si>
  <si>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</si>
  <si>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</si>
  <si>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</si>
  <si>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</si>
  <si>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</si>
  <si>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</si>
  <si>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</si>
  <si>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</si>
  <si>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</si>
  <si>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</si>
  <si>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</si>
  <si>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</si>
  <si>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</si>
  <si>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</si>
  <si>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</si>
  <si>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</si>
  <si>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</si>
  <si>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</si>
  <si>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</si>
  <si>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</si>
  <si>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</si>
  <si>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</si>
  <si>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</si>
  <si>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</si>
  <si>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</si>
  <si>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</si>
  <si>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</si>
  <si>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</si>
  <si>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</si>
  <si>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</si>
  <si>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</si>
  <si>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</si>
  <si>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</si>
  <si>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</si>
  <si>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</si>
  <si>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</si>
  <si>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</si>
  <si>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</si>
  <si>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</si>
  <si>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</si>
  <si>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</si>
  <si>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</si>
  <si>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</si>
  <si>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</si>
  <si>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</si>
  <si>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</si>
  <si>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</si>
  <si>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</si>
  <si>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</si>
  <si>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</si>
  <si>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</si>
  <si>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</si>
  <si>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</si>
  <si>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</si>
  <si>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</si>
  <si>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</si>
  <si>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</si>
  <si>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</si>
  <si>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</si>
  <si>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</si>
  <si>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</si>
  <si>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</si>
  <si>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</si>
  <si>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</si>
  <si>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</si>
  <si>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</si>
  <si>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</si>
  <si>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</si>
  <si>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</si>
  <si>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</si>
  <si>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</si>
  <si>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</si>
  <si>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</si>
  <si>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</si>
  <si>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</si>
  <si>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</si>
  <si>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</si>
  <si>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</si>
  <si>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</si>
  <si>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</si>
  <si>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</si>
  <si>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</si>
  <si>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</si>
  <si>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</si>
  <si>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</si>
  <si>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</si>
  <si>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</si>
  <si>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</si>
  <si>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</si>
  <si>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</si>
  <si>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</si>
  <si>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</si>
  <si>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</si>
  <si>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</si>
  <si>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</si>
  <si>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</si>
  <si>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</si>
  <si>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</si>
  <si>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</si>
  <si>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</si>
  <si>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</si>
  <si>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</si>
  <si>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</si>
  <si>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</si>
  <si>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</si>
  <si>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</si>
  <si>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</si>
  <si>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</si>
  <si>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</si>
  <si>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</si>
  <si>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</si>
  <si>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</si>
  <si>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</si>
  <si>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</si>
  <si>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</si>
  <si>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</si>
  <si>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</si>
  <si>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</si>
  <si>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</si>
  <si>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</si>
  <si>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</si>
  <si>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</si>
  <si>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</si>
  <si>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</si>
  <si>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</si>
  <si>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</si>
  <si>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</si>
  <si>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</si>
  <si>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</si>
  <si>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</si>
  <si>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</si>
  <si>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</si>
  <si>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</si>
  <si>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</si>
  <si>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</si>
  <si>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</si>
  <si>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</si>
  <si>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</si>
  <si>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</si>
  <si>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</si>
  <si>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</si>
  <si>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</si>
  <si>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</si>
  <si>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</si>
  <si>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</si>
  <si>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</si>
  <si>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</si>
  <si>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</si>
  <si>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</si>
  <si>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</si>
  <si>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</si>
  <si>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</si>
  <si>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</si>
  <si>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</si>
  <si>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</si>
  <si>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</si>
  <si>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</si>
  <si>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</si>
  <si>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</si>
  <si>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</si>
  <si>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</si>
  <si>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</si>
  <si>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</si>
  <si>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</si>
  <si>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</si>
  <si>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</si>
  <si>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</si>
  <si>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</si>
  <si>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</si>
  <si>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</si>
  <si>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</si>
  <si>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</si>
  <si>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</si>
  <si>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</si>
  <si>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</si>
  <si>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</si>
  <si>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</si>
  <si>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</si>
  <si>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</si>
  <si>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</si>
  <si>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</si>
  <si>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</si>
  <si>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</si>
  <si>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</si>
  <si>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</si>
  <si>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</si>
  <si>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</si>
  <si>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</si>
  <si>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</si>
  <si>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</si>
  <si>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</si>
  <si>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</si>
  <si>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</si>
  <si>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</si>
  <si>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</si>
  <si>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</si>
  <si>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</si>
  <si>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</si>
  <si>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</si>
  <si>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</si>
  <si>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</si>
  <si>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</si>
  <si>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</si>
  <si>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</si>
  <si>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</si>
  <si>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</si>
  <si>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</si>
  <si>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</si>
  <si>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</si>
  <si>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</si>
  <si>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</si>
  <si>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</si>
  <si>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</si>
  <si>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</si>
  <si>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</si>
  <si>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</si>
  <si>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</si>
  <si>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</si>
  <si>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</si>
  <si>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</si>
  <si>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</si>
  <si>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</si>
  <si>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</si>
  <si>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</si>
  <si>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</si>
  <si>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</si>
  <si>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</si>
  <si>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</si>
  <si>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</si>
  <si>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</si>
  <si>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</si>
  <si>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</si>
  <si>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</si>
  <si>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</si>
  <si>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</si>
  <si>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</si>
  <si>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</si>
  <si>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</si>
  <si>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</si>
  <si>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</si>
  <si>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</si>
  <si>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</si>
  <si>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</si>
  <si>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</si>
  <si>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</si>
  <si>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</si>
  <si>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</si>
  <si>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</si>
  <si>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</si>
  <si>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</si>
  <si>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</si>
  <si>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</si>
  <si>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</si>
  <si>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</si>
  <si>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</si>
  <si>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</si>
  <si>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</si>
  <si>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</si>
  <si>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</si>
  <si>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</si>
  <si>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</si>
  <si>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</si>
  <si>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</si>
  <si>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</si>
  <si>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</si>
  <si>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</si>
  <si>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</si>
  <si>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</si>
  <si>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</si>
  <si>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</si>
  <si>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</si>
  <si>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</si>
  <si>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</si>
  <si>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</si>
  <si>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</si>
  <si>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</si>
  <si>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</si>
  <si>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</si>
  <si>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</si>
  <si>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</si>
  <si>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</si>
  <si>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</si>
  <si>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</si>
  <si>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</si>
  <si>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</si>
  <si>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</si>
  <si>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</si>
  <si>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</si>
  <si>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</si>
  <si>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</si>
  <si>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</si>
  <si>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</si>
  <si>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</si>
  <si>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</si>
  <si>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</si>
  <si>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</si>
  <si>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</si>
  <si>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</si>
  <si>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</si>
  <si>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</si>
  <si>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</si>
  <si>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</si>
  <si>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</si>
  <si>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</si>
  <si>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</si>
  <si>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</si>
  <si>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</si>
  <si>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</si>
  <si>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</si>
  <si>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</si>
  <si>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</si>
  <si>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</si>
  <si>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</si>
  <si>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</si>
  <si>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</si>
  <si>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</si>
  <si>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</si>
  <si>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</si>
  <si>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</si>
  <si>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</si>
  <si>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</si>
  <si>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</si>
  <si>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</si>
  <si>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</si>
  <si>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</si>
  <si>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</si>
  <si>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</si>
  <si>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</si>
  <si>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</si>
  <si>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</si>
  <si>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</si>
  <si>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</si>
  <si>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</si>
  <si>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</si>
  <si>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</si>
  <si>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</si>
  <si>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</si>
  <si>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</si>
  <si>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</si>
  <si>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</si>
  <si>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</si>
  <si>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</si>
  <si>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</si>
  <si>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</si>
  <si>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</si>
  <si>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</si>
  <si>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</si>
  <si>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</si>
  <si>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</si>
  <si>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</si>
  <si>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</si>
  <si>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</si>
  <si>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</si>
  <si>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</si>
  <si>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</si>
  <si>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</si>
  <si>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</si>
  <si>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</si>
  <si>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</si>
  <si>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</si>
  <si>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</si>
  <si>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</si>
  <si>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</si>
  <si>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</si>
  <si>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</si>
  <si>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</si>
  <si>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</si>
  <si>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</si>
  <si>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</si>
  <si>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</si>
  <si>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</si>
  <si>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</si>
  <si>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</si>
  <si>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</si>
  <si>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</si>
  <si>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</si>
  <si>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</si>
  <si>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</si>
  <si>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</si>
  <si>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</si>
  <si>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</si>
  <si>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</si>
  <si>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</si>
  <si>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</si>
  <si>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</si>
  <si>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</si>
  <si>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</si>
  <si>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</si>
  <si>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</si>
  <si>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</si>
  <si>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</si>
  <si>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</si>
  <si>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</si>
  <si>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</si>
  <si>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</si>
  <si>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</si>
  <si>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</si>
  <si>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</si>
  <si>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</si>
  <si>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</si>
  <si>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</si>
  <si>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</si>
  <si>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</si>
  <si>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</si>
  <si>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</si>
  <si>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</si>
  <si>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</si>
  <si>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</si>
  <si>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</si>
  <si>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</si>
  <si>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</si>
  <si>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</si>
  <si>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</si>
  <si>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</si>
  <si>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</si>
  <si>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</si>
  <si>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</si>
  <si>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</si>
  <si>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</si>
  <si>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</si>
  <si>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</si>
  <si>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</si>
  <si>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</si>
  <si>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</si>
  <si>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</si>
  <si>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</si>
  <si>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</si>
  <si>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</si>
  <si>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</si>
  <si>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</si>
  <si>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</si>
  <si>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</si>
  <si>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</si>
  <si>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</si>
  <si>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</si>
  <si>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</si>
  <si>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</si>
  <si>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</si>
  <si>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</si>
  <si>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</si>
  <si>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</si>
  <si>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</si>
  <si>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</si>
  <si>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</si>
  <si>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</si>
  <si>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</si>
  <si>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</si>
  <si>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</si>
  <si>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</si>
  <si>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</si>
  <si>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</si>
  <si>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</si>
  <si>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</si>
  <si>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</si>
  <si>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</si>
  <si>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</si>
  <si>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</si>
  <si>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</si>
  <si>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</si>
  <si>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</si>
  <si>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</si>
  <si>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</si>
  <si>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</si>
  <si>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</si>
  <si>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</si>
  <si>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</si>
  <si>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</si>
  <si>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</si>
  <si>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</si>
  <si>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</si>
  <si>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</si>
  <si>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</si>
  <si>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</si>
  <si>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</si>
  <si>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</si>
  <si>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</si>
  <si>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</si>
  <si>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</si>
  <si>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</si>
  <si>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</si>
  <si>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</si>
  <si>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</si>
  <si>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</si>
  <si>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</si>
  <si>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</si>
  <si>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</si>
  <si>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</si>
  <si>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</si>
  <si>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</si>
  <si>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</si>
  <si>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</si>
  <si>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</si>
  <si>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</si>
  <si>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</si>
  <si>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</si>
  <si>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</si>
  <si>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</si>
  <si>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</si>
  <si>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</si>
  <si>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</si>
  <si>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</si>
  <si>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</si>
  <si>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</si>
  <si>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</si>
  <si>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</si>
  <si>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</si>
  <si>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</si>
  <si>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</si>
  <si>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</si>
  <si>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</si>
  <si>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</si>
  <si>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</si>
  <si>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</si>
  <si>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</si>
  <si>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</si>
  <si>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</si>
  <si>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</si>
  <si>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</si>
  <si>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</si>
  <si>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</si>
  <si>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</si>
  <si>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</si>
  <si>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</si>
  <si>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</si>
  <si>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</si>
  <si>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</si>
  <si>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</si>
  <si>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</si>
  <si>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</si>
  <si>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</si>
  <si>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</si>
  <si>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</si>
  <si>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</si>
  <si>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</si>
  <si>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</si>
  <si>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</si>
  <si>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</si>
  <si>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</si>
  <si>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</si>
  <si>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</si>
  <si>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</si>
  <si>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</si>
  <si>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</si>
  <si>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</si>
  <si>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</si>
  <si>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</si>
  <si>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</si>
  <si>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</si>
  <si>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</si>
  <si>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</si>
  <si>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</si>
  <si>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</si>
  <si>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</si>
  <si>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</si>
  <si>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</si>
  <si>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</si>
  <si>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</si>
  <si>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</si>
  <si>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</si>
  <si>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</si>
  <si>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</si>
  <si>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</si>
  <si>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</si>
  <si>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</si>
  <si>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</si>
  <si>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</si>
  <si>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</si>
  <si>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</si>
  <si>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</si>
  <si>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</si>
  <si>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</si>
  <si>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</si>
  <si>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</si>
  <si>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</si>
  <si>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</si>
  <si>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</si>
  <si>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</si>
  <si>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</si>
  <si>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</si>
  <si>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</si>
  <si>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</si>
  <si>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</si>
  <si>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</si>
  <si>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</si>
  <si>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</si>
  <si>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</si>
  <si>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</si>
  <si>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</si>
  <si>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</si>
  <si>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</si>
  <si>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</si>
  <si>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</si>
  <si>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</si>
  <si>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</si>
  <si>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</si>
  <si>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</si>
  <si>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</si>
  <si>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</si>
  <si>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</si>
  <si>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</si>
  <si>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</si>
  <si>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</si>
  <si>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</si>
  <si>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</si>
  <si>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</si>
  <si>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</si>
  <si>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</si>
  <si>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</si>
  <si>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</si>
  <si>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</si>
  <si>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</si>
  <si>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</si>
  <si>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</si>
  <si>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</si>
  <si>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</si>
  <si>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</si>
  <si>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</si>
  <si>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</si>
  <si>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</si>
  <si>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</si>
  <si>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</si>
  <si>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</si>
  <si>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</si>
  <si>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</si>
  <si>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</si>
  <si>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</si>
  <si>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</si>
  <si>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</si>
  <si>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</si>
  <si>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</si>
  <si>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</si>
  <si>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</si>
  <si>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</si>
  <si>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</si>
  <si>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</si>
  <si>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</si>
  <si>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</si>
  <si>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</si>
  <si>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</si>
  <si>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</si>
  <si>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</si>
  <si>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</si>
  <si>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</si>
  <si>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</si>
  <si>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</si>
  <si>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</si>
  <si>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</si>
  <si>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</si>
  <si>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</si>
  <si>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</si>
  <si>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</si>
  <si>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</si>
  <si>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</si>
  <si>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</si>
  <si>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</si>
  <si>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</si>
  <si>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</si>
  <si>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</si>
  <si>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</si>
  <si>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</si>
  <si>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</si>
  <si>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</si>
  <si>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</si>
  <si>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</si>
  <si>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</si>
  <si>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</si>
  <si>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</si>
  <si>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</si>
  <si>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</si>
  <si>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</si>
  <si>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</si>
  <si>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</si>
  <si>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</si>
  <si>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</si>
  <si>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</si>
  <si>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</si>
  <si>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</si>
  <si>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</si>
  <si>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</si>
  <si>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</si>
  <si>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</si>
  <si>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</si>
  <si>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</si>
  <si>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</si>
  <si>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</si>
  <si>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</si>
  <si>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</si>
  <si>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</si>
  <si>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</si>
  <si>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</si>
  <si>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</si>
  <si>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</si>
  <si>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</si>
  <si>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</si>
  <si>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</si>
  <si>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</si>
  <si>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</si>
  <si>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</si>
  <si>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</si>
  <si>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</si>
  <si>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</si>
  <si>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</si>
  <si>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</si>
  <si>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</si>
  <si>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</si>
  <si>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</si>
  <si>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</si>
  <si>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</si>
  <si>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</si>
  <si>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</si>
  <si>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</si>
  <si>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</si>
  <si>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</si>
  <si>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</si>
  <si>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</si>
  <si>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</si>
  <si>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</si>
  <si>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</si>
  <si>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</si>
  <si>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</si>
  <si>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</si>
  <si>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</si>
  <si>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</si>
  <si>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</si>
  <si>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</si>
  <si>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</si>
  <si>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</si>
  <si>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</si>
  <si>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</si>
  <si>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</si>
  <si>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</si>
  <si>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</si>
  <si>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</si>
  <si>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</si>
  <si>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</si>
  <si>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</si>
  <si>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</si>
  <si>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</si>
  <si>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</si>
  <si>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</si>
  <si>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</si>
  <si>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</si>
  <si>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</si>
  <si>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</si>
  <si>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</si>
  <si>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</si>
  <si>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</si>
  <si>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</si>
  <si>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</si>
  <si>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</si>
  <si>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</si>
  <si>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</si>
  <si>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</si>
  <si>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</si>
  <si>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</si>
  <si>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</si>
  <si>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</si>
  <si>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</si>
  <si>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</si>
  <si>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</si>
  <si>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</si>
  <si>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</si>
  <si>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</si>
  <si>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</si>
  <si>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</si>
  <si>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</si>
  <si>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</si>
  <si>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</si>
  <si>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</si>
  <si>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</si>
  <si>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</si>
  <si>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</si>
  <si>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</si>
  <si>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</si>
  <si>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</si>
  <si>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</si>
  <si>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</si>
  <si>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</si>
  <si>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</si>
  <si>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</si>
  <si>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</si>
  <si>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</si>
  <si>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</si>
  <si>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</si>
  <si>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</si>
  <si>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</si>
  <si>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</si>
  <si>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</si>
  <si>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</si>
  <si>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</si>
  <si>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</si>
  <si>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</si>
  <si>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</si>
  <si>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</si>
  <si>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</si>
  <si>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</si>
  <si>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</si>
  <si>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</si>
  <si>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</si>
  <si>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</si>
  <si>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</si>
  <si>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</si>
  <si>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</si>
  <si>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</si>
  <si>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</si>
  <si>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</si>
  <si>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</si>
  <si>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</si>
  <si>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</si>
  <si>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</si>
  <si>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</si>
  <si>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</si>
  <si>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</si>
  <si>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</si>
  <si>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</si>
  <si>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</si>
  <si>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</si>
  <si>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</si>
  <si>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</si>
  <si>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</si>
  <si>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</si>
  <si>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</si>
  <si>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</si>
  <si>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</si>
  <si>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</si>
  <si>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</si>
  <si>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</si>
  <si>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</si>
  <si>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</si>
  <si>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</si>
  <si>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</si>
  <si>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</si>
  <si>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</si>
  <si>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</si>
  <si>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</si>
  <si>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</si>
  <si>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</si>
  <si>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</si>
  <si>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</si>
  <si>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</si>
  <si>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</si>
  <si>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</si>
  <si>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</si>
  <si>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</si>
  <si>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</si>
  <si>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</si>
  <si>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</si>
  <si>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</si>
  <si>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</si>
  <si>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</si>
  <si>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</si>
  <si>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</si>
  <si>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</si>
  <si>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</si>
  <si>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</si>
  <si>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</si>
  <si>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</si>
  <si>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</si>
  <si>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</si>
  <si>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</si>
  <si>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</si>
  <si>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</si>
  <si>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</si>
  <si>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</si>
  <si>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</si>
  <si>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</si>
  <si>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</si>
  <si>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</si>
  <si>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</si>
  <si>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</si>
  <si>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</si>
  <si>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</si>
  <si>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</si>
  <si>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</si>
  <si>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</si>
  <si>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</si>
  <si>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</si>
  <si>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</si>
  <si>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</si>
  <si>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</si>
  <si>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</si>
  <si>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</si>
  <si>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</si>
  <si>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</si>
  <si>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</si>
  <si>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</si>
  <si>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</si>
  <si>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</si>
  <si>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</si>
  <si>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</si>
  <si>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</si>
  <si>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</si>
  <si>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</si>
  <si>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</si>
  <si>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</si>
  <si>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</si>
  <si>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</si>
  <si>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</si>
  <si>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</si>
  <si>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</si>
  <si>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</si>
  <si>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</si>
  <si>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</si>
  <si>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</si>
  <si>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</si>
  <si>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</si>
  <si>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</si>
  <si>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</si>
  <si>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</si>
  <si>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</si>
  <si>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</si>
  <si>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</si>
  <si>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</si>
  <si>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</si>
  <si>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</si>
  <si>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</si>
  <si>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</si>
  <si>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</si>
  <si>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</si>
  <si>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</si>
  <si>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</si>
  <si>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</si>
  <si>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</si>
  <si>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</si>
  <si>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</si>
  <si>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</si>
  <si>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</si>
  <si>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</si>
  <si>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</si>
  <si>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</si>
  <si>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</si>
  <si>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</si>
  <si>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</si>
  <si>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</si>
  <si>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</si>
  <si>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</si>
  <si>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</si>
  <si>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</si>
  <si>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</si>
  <si>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</si>
  <si>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</si>
  <si>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</si>
  <si>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</si>
  <si>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</si>
  <si>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</si>
  <si>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</si>
  <si>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</si>
  <si>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</si>
  <si>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</si>
  <si>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</si>
  <si>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</si>
  <si>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</si>
  <si>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</si>
  <si>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</si>
  <si>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</si>
  <si>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</si>
  <si>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</si>
  <si>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</si>
  <si>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</si>
  <si>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</si>
  <si>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</si>
  <si>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</si>
  <si>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</si>
  <si>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</si>
  <si>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</si>
  <si>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</si>
  <si>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</si>
  <si>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</si>
  <si>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</si>
  <si>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</si>
  <si>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</si>
  <si>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</si>
  <si>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</si>
  <si>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</si>
  <si>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</si>
  <si>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</si>
  <si>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</si>
  <si>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</si>
  <si>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</si>
  <si>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</si>
  <si>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</si>
  <si>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</si>
  <si>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</si>
  <si>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</si>
  <si>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</si>
  <si>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</si>
  <si>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</si>
  <si>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</si>
  <si>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</si>
  <si>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</si>
  <si>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</si>
  <si>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</si>
  <si>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</si>
  <si>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</si>
  <si>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</si>
  <si>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</si>
  <si>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</si>
  <si>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</si>
  <si>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</si>
  <si>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</si>
  <si>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</si>
  <si>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</si>
  <si>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</si>
  <si>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</si>
  <si>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</si>
  <si>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</si>
  <si>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</si>
  <si>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</si>
  <si>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</si>
  <si>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</si>
  <si>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</si>
  <si>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</si>
  <si>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</si>
  <si>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</si>
  <si>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</si>
  <si>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</si>
  <si>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</si>
  <si>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</si>
  <si>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</si>
  <si>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</si>
  <si>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</si>
  <si>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</si>
  <si>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</si>
  <si>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</si>
  <si>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</si>
  <si>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</si>
  <si>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</si>
  <si>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</si>
  <si>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</si>
  <si>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</si>
  <si>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</si>
  <si>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</si>
  <si>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</si>
  <si>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</si>
  <si>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</si>
  <si>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</si>
  <si>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</si>
  <si>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</si>
  <si>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</si>
  <si>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</si>
  <si>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</si>
  <si>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</si>
  <si>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</si>
  <si>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</si>
  <si>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</si>
  <si>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</si>
  <si>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</si>
  <si>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</si>
  <si>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</si>
  <si>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</si>
  <si>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</si>
  <si>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</si>
  <si>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</si>
  <si>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</si>
  <si>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</si>
  <si>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</si>
  <si>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</si>
  <si>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</si>
  <si>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</si>
  <si>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</si>
  <si>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</si>
  <si>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</si>
  <si>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</si>
  <si>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</si>
  <si>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</si>
  <si>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</si>
  <si>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</si>
  <si>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</si>
  <si>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</si>
  <si>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</si>
  <si>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</si>
  <si>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</si>
  <si>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</si>
  <si>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</si>
  <si>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</si>
  <si>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</si>
  <si>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</si>
  <si>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</si>
  <si>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</si>
  <si>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</si>
  <si>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</si>
  <si>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</si>
  <si>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</si>
  <si>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</si>
  <si>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</si>
  <si>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</si>
  <si>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</si>
  <si>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</si>
  <si>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</si>
  <si>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</si>
  <si>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</si>
  <si>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</si>
  <si>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</si>
  <si>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</si>
  <si>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</si>
  <si>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</si>
  <si>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</si>
  <si>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</si>
  <si>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</si>
  <si>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</si>
  <si>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</si>
  <si>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</si>
  <si>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</si>
  <si>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</si>
  <si>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</si>
  <si>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</si>
  <si>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</si>
  <si>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</si>
  <si>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</si>
  <si>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</si>
  <si>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</si>
  <si>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</si>
  <si>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</si>
  <si>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</si>
  <si>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</si>
  <si>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</si>
  <si>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</si>
  <si>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</si>
  <si>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</si>
  <si>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</si>
  <si>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</si>
  <si>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</si>
  <si>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</si>
  <si>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</si>
  <si>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</si>
  <si>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</si>
  <si>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</si>
  <si>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</si>
  <si>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</si>
  <si>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</si>
  <si>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</si>
  <si>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</si>
  <si>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</si>
  <si>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</si>
  <si>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</si>
  <si>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</si>
  <si>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</si>
  <si>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</si>
  <si>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</si>
  <si>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</si>
  <si>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</si>
  <si>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</si>
  <si>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</si>
  <si>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</si>
  <si>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</si>
  <si>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</si>
  <si>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</si>
  <si>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</si>
  <si>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</si>
  <si>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</si>
  <si>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</si>
  <si>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</si>
  <si>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</si>
  <si>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</si>
  <si>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</si>
  <si>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</si>
  <si>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</si>
  <si>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</si>
  <si>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</si>
  <si>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</si>
  <si>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</si>
  <si>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</si>
  <si>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</si>
  <si>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</si>
  <si>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</si>
  <si>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</si>
  <si>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</si>
  <si>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</si>
  <si>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</si>
  <si>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</si>
  <si>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</si>
  <si>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</si>
  <si>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</si>
  <si>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</si>
  <si>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</si>
  <si>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</si>
  <si>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</si>
  <si>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</si>
  <si>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</si>
  <si>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</si>
  <si>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</si>
  <si>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</si>
  <si>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</si>
  <si>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</si>
  <si>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</si>
  <si>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</si>
  <si>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</si>
  <si>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</si>
  <si>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</si>
  <si>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</si>
  <si>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</si>
  <si>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</si>
  <si>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</si>
  <si>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</si>
  <si>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</si>
  <si>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</si>
  <si>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</si>
  <si>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</si>
  <si>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</si>
  <si>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</si>
  <si>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</si>
  <si>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</si>
  <si>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</si>
  <si>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</si>
  <si>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</si>
  <si>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</si>
  <si>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</si>
  <si>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</si>
  <si>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</si>
  <si>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</si>
  <si>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</si>
  <si>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</si>
  <si>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</si>
  <si>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</si>
  <si>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</si>
  <si>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</si>
  <si>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</si>
  <si>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</si>
  <si>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</si>
  <si>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</si>
  <si>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</si>
  <si>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</si>
  <si>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</si>
  <si>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</si>
  <si>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</si>
  <si>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</si>
  <si>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</si>
  <si>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</si>
  <si>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</si>
  <si>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</si>
  <si>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</si>
  <si>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</si>
  <si>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</si>
  <si>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</si>
  <si>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</si>
  <si>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</si>
  <si>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</si>
  <si>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</si>
  <si>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</si>
  <si>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</si>
  <si>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</si>
  <si>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</si>
  <si>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</si>
  <si>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</si>
  <si>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</si>
  <si>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</si>
  <si>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</si>
  <si>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</si>
  <si>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</si>
  <si>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</si>
  <si>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</si>
  <si>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</si>
  <si>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</si>
  <si>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</si>
  <si>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</si>
  <si>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</si>
  <si>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</si>
  <si>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</si>
  <si>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</si>
  <si>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</si>
  <si>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</si>
  <si>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</si>
  <si>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</si>
  <si>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</si>
  <si>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</si>
  <si>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</si>
  <si>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</si>
  <si>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</si>
  <si>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</si>
  <si>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</si>
  <si>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</si>
  <si>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</si>
  <si>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</si>
  <si>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</si>
  <si>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</si>
  <si>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</si>
  <si>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</si>
  <si>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</si>
  <si>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</si>
  <si>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</si>
  <si>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</si>
  <si>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</si>
  <si>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</si>
  <si>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</si>
  <si>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</si>
  <si>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</si>
  <si>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</si>
  <si>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</si>
  <si>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</si>
  <si>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</si>
  <si>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</si>
  <si>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</si>
  <si>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</si>
  <si>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</si>
  <si>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</si>
  <si>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</si>
  <si>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</si>
  <si>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</si>
  <si>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</si>
  <si>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</si>
  <si>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</si>
  <si>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</si>
  <si>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</si>
  <si>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</si>
  <si>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</si>
  <si>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</si>
  <si>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</si>
  <si>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</si>
  <si>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</si>
  <si>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</si>
  <si>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</si>
  <si>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</si>
  <si>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</si>
  <si>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</si>
  <si>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</si>
  <si>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</si>
  <si>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</si>
  <si>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</si>
  <si>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</si>
  <si>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</si>
  <si>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</si>
  <si>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</si>
  <si>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</si>
  <si>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</si>
  <si>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</si>
  <si>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</si>
  <si>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</si>
  <si>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</si>
  <si>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</si>
  <si>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</si>
  <si>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</si>
  <si>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</si>
  <si>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</si>
  <si>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</si>
  <si>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</si>
  <si>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</si>
  <si>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</si>
  <si>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</si>
  <si>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</si>
  <si>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</si>
  <si>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</si>
  <si>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</si>
  <si>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</si>
  <si>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</si>
  <si>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</si>
  <si>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</si>
  <si>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</si>
  <si>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</si>
  <si>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</si>
  <si>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</si>
  <si>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</si>
  <si>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</si>
  <si>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</si>
  <si>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</si>
  <si>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</si>
  <si>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</si>
  <si>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</si>
  <si>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</si>
  <si>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</si>
  <si>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</si>
  <si>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</si>
  <si>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</si>
  <si>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</si>
  <si>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</si>
  <si>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</si>
  <si>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</si>
  <si>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</si>
  <si>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</si>
  <si>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</si>
  <si>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</si>
  <si>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</si>
  <si>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</si>
  <si>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</si>
  <si>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</si>
  <si>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</si>
  <si>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</si>
  <si>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</si>
  <si>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</si>
  <si>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</si>
  <si>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</si>
  <si>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</si>
  <si>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</si>
  <si>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</si>
  <si>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</si>
  <si>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</si>
  <si>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</si>
  <si>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</si>
  <si>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</si>
  <si>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</si>
  <si>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</si>
  <si>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</si>
  <si>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</si>
  <si>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</si>
  <si>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</si>
  <si>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</si>
  <si>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</si>
  <si>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</si>
  <si>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</si>
  <si>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</si>
  <si>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</si>
  <si>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</si>
  <si>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</si>
  <si>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</si>
  <si>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</si>
  <si>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</si>
  <si>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</si>
  <si>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</si>
  <si>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</si>
  <si>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</si>
  <si>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</si>
  <si>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</si>
  <si>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</si>
  <si>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</si>
  <si>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</si>
  <si>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</si>
  <si>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</si>
  <si>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</si>
  <si>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</si>
  <si>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</si>
  <si>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</si>
  <si>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</si>
  <si>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</si>
  <si>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</si>
  <si>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</si>
  <si>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</si>
  <si>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</si>
  <si>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</si>
  <si>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</si>
  <si>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</si>
  <si>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</si>
  <si>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</si>
  <si>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</si>
  <si>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</si>
  <si>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</si>
  <si>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</si>
  <si>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</si>
  <si>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</si>
  <si>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</si>
  <si>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</si>
  <si>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</si>
  <si>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</si>
  <si>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</si>
  <si>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</si>
  <si>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</si>
  <si>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</si>
  <si>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</si>
  <si>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</si>
  <si>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</si>
  <si>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</si>
  <si>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</si>
  <si>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</si>
  <si>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</si>
  <si>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</si>
  <si>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</si>
  <si>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</si>
  <si>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</si>
  <si>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</si>
  <si>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</si>
  <si>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</si>
  <si>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</si>
  <si>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</si>
  <si>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</si>
  <si>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</si>
  <si>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</si>
  <si>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</si>
  <si>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</si>
  <si>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</si>
  <si>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</si>
  <si>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</si>
  <si>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</si>
  <si>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</si>
  <si>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</si>
  <si>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</si>
  <si>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</si>
  <si>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</si>
  <si>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</si>
  <si>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</si>
  <si>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</si>
  <si>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</si>
  <si>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</si>
  <si>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</si>
  <si>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</si>
  <si>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</si>
  <si>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</si>
  <si>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</si>
  <si>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</si>
  <si>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</si>
  <si>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</si>
  <si>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</si>
  <si>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</si>
  <si>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</si>
  <si>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</si>
  <si>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</si>
  <si>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</si>
  <si>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</si>
  <si>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</si>
  <si>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</si>
  <si>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</si>
  <si>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</si>
  <si>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</si>
  <si>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</si>
  <si>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</si>
  <si>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</si>
  <si>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</si>
  <si>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</si>
  <si>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</si>
  <si>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</si>
  <si>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</si>
  <si>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</si>
  <si>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</si>
  <si>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</si>
  <si>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</si>
  <si>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</si>
  <si>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</si>
  <si>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</si>
  <si>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</si>
  <si>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</si>
  <si>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</si>
  <si>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</si>
  <si>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</si>
  <si>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</si>
  <si>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</si>
  <si>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</si>
  <si>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</si>
  <si>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</si>
  <si>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</si>
  <si>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</si>
  <si>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</si>
  <si>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</si>
  <si>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</si>
  <si>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</si>
  <si>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</si>
  <si>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</si>
  <si>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</si>
  <si>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</si>
  <si>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</si>
  <si>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</si>
  <si>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</si>
  <si>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</si>
  <si>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</si>
  <si>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</si>
  <si>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</si>
  <si>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</si>
  <si>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</si>
  <si>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</si>
  <si>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</si>
  <si>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</si>
  <si>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</si>
  <si>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</si>
  <si>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</si>
  <si>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</si>
  <si>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</si>
  <si>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</si>
  <si>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</si>
  <si>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</si>
  <si>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</si>
  <si>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</si>
  <si>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</si>
  <si>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</si>
  <si>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</si>
  <si>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</si>
  <si>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</si>
  <si>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</si>
  <si>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</si>
  <si>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</si>
  <si>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</si>
  <si>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</si>
  <si>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</si>
  <si>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</si>
  <si>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</si>
  <si>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</si>
  <si>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</si>
  <si>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</si>
  <si>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</si>
  <si>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</si>
  <si>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</si>
  <si>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</si>
  <si>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</si>
  <si>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</si>
  <si>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</si>
  <si>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</si>
  <si>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</si>
  <si>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</si>
  <si>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</si>
  <si>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</si>
  <si>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</si>
  <si>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</si>
  <si>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</si>
  <si>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</si>
  <si>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</si>
  <si>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</si>
  <si>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</si>
  <si>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</si>
  <si>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</si>
  <si>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</si>
  <si>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</si>
  <si>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</si>
  <si>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</si>
  <si>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</si>
  <si>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</si>
  <si>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</si>
  <si>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</si>
  <si>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</si>
  <si>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</si>
  <si>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</si>
  <si>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</si>
  <si>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</si>
  <si>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</si>
  <si>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</si>
  <si>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</si>
  <si>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</si>
  <si>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</si>
  <si>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</si>
  <si>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</si>
  <si>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</si>
  <si>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</si>
  <si>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</si>
  <si>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</si>
  <si>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</si>
  <si>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</si>
  <si>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</si>
  <si>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</si>
  <si>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</si>
  <si>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</si>
  <si>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</si>
  <si>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</si>
  <si>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</si>
  <si>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</si>
  <si>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</si>
  <si>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</si>
  <si>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</si>
  <si>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</si>
  <si>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</si>
  <si>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</si>
  <si>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</si>
  <si>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</si>
  <si>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</si>
  <si>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</si>
  <si>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</si>
  <si>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</si>
  <si>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</si>
  <si>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</si>
  <si>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</si>
  <si>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</si>
  <si>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</si>
  <si>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</si>
  <si>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</si>
  <si>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</si>
  <si>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</si>
  <si>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</si>
  <si>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</si>
  <si>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</si>
  <si>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</si>
  <si>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</si>
  <si>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</si>
  <si>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</si>
  <si>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</si>
  <si>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</si>
  <si>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</si>
  <si>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</si>
  <si>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</si>
  <si>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</si>
  <si>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</si>
  <si>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</si>
  <si>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</si>
  <si>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</si>
  <si>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</si>
  <si>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</si>
  <si>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</si>
  <si>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</si>
  <si>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</si>
  <si>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</si>
  <si>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</si>
  <si>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</si>
  <si>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</si>
  <si>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</si>
  <si>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</si>
  <si>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</si>
  <si>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</si>
  <si>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</si>
  <si>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</si>
  <si>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</si>
  <si>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</si>
  <si>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</si>
  <si>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</si>
  <si>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</si>
  <si>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</si>
  <si>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</si>
  <si>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</si>
  <si>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</si>
  <si>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</si>
  <si>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</si>
  <si>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</si>
  <si>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</si>
  <si>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</si>
  <si>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</si>
  <si>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</si>
  <si>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</si>
  <si>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</si>
  <si>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</si>
  <si>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</si>
  <si>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</si>
  <si>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</si>
  <si>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</si>
  <si>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</si>
  <si>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</si>
  <si>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</si>
  <si>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</si>
  <si>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</si>
  <si>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</si>
  <si>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</si>
  <si>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</si>
  <si>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</si>
  <si>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</si>
  <si>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</si>
  <si>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</si>
  <si>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</si>
  <si>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</si>
  <si>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</si>
  <si>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</si>
  <si>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</si>
  <si>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</si>
  <si>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</si>
  <si>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</si>
  <si>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</si>
  <si>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</si>
  <si>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</si>
  <si>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</si>
  <si>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</si>
  <si>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</si>
  <si>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</si>
  <si>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</si>
  <si>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</si>
  <si>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</si>
  <si>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</si>
  <si>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</si>
  <si>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</si>
  <si>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</si>
  <si>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</si>
  <si>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</si>
  <si>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</si>
  <si>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</si>
  <si>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</si>
  <si>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</si>
  <si>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</si>
  <si>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</si>
  <si>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</si>
  <si>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</si>
  <si>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</si>
  <si>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</si>
  <si>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</si>
  <si>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</si>
  <si>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</si>
  <si>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</si>
  <si>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</si>
  <si>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</si>
  <si>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</si>
  <si>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</si>
  <si>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</si>
  <si>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</si>
  <si>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</si>
  <si>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</si>
  <si>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</si>
  <si>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</si>
  <si>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</si>
  <si>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</si>
  <si>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</si>
  <si>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</si>
  <si>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</si>
  <si>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</si>
  <si>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</si>
  <si>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</si>
  <si>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</si>
  <si>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</si>
  <si>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</si>
  <si>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</si>
  <si>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</si>
  <si>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</si>
  <si>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</si>
  <si>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</si>
  <si>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</si>
  <si>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</si>
  <si>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</si>
  <si>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</si>
  <si>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</si>
  <si>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</si>
  <si>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</si>
  <si>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</si>
  <si>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</si>
  <si>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</si>
  <si>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</si>
  <si>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</si>
  <si>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</si>
  <si>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</si>
  <si>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</si>
  <si>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</si>
  <si>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</si>
  <si>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</si>
  <si>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</si>
  <si>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</si>
  <si>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</si>
  <si>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</si>
  <si>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</si>
  <si>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</si>
  <si>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</si>
  <si>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</si>
  <si>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</si>
  <si>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</si>
  <si>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</si>
  <si>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</si>
  <si>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</si>
  <si>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</si>
  <si>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</si>
  <si>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</si>
  <si>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</si>
  <si>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</si>
  <si>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</si>
  <si>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</si>
  <si>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</si>
  <si>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</si>
  <si>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</si>
  <si>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</si>
  <si>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</si>
  <si>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</si>
  <si>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</si>
  <si>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</si>
  <si>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</si>
  <si>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</si>
  <si>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</si>
  <si>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</si>
  <si>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</si>
  <si>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</si>
  <si>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</si>
  <si>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</si>
  <si>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</si>
  <si>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</si>
  <si>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</si>
  <si>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</si>
  <si>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</si>
  <si>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</si>
  <si>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</si>
  <si>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</si>
  <si>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</si>
  <si>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</si>
  <si>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</si>
  <si>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</si>
  <si>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</si>
  <si>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</si>
  <si>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</si>
  <si>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</si>
  <si>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</si>
  <si>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</si>
  <si>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</si>
  <si>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</si>
  <si>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</si>
  <si>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</si>
  <si>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</si>
  <si>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</si>
  <si>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</si>
  <si>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</si>
  <si>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</si>
  <si>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</si>
  <si>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</si>
  <si>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</si>
  <si>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</si>
  <si>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</si>
  <si>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</si>
  <si>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</si>
  <si>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</si>
  <si>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</si>
  <si>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</si>
  <si>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</si>
  <si>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</si>
  <si>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</si>
  <si>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</si>
  <si>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</si>
  <si>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</si>
  <si>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</si>
  <si>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</si>
  <si>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</si>
  <si>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</si>
  <si>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</si>
  <si>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</si>
  <si>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</si>
  <si>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</si>
  <si>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</si>
  <si>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</si>
  <si>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</si>
  <si>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</si>
  <si>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</si>
  <si>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</si>
  <si>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</si>
  <si>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</si>
  <si>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</si>
  <si>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</si>
  <si>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</si>
  <si>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</si>
  <si>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</si>
  <si>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</si>
  <si>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</si>
  <si>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</si>
  <si>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</si>
  <si>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</si>
  <si>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</si>
  <si>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</si>
  <si>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</si>
  <si>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</si>
  <si>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</si>
  <si>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</si>
  <si>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</si>
  <si>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</si>
  <si>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</si>
  <si>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</si>
  <si>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</si>
  <si>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</si>
  <si>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</si>
  <si>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</si>
  <si>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</si>
  <si>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</si>
  <si>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</si>
  <si>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</si>
  <si>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</si>
  <si>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</si>
  <si>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</si>
  <si>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</si>
  <si>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</si>
  <si>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</si>
  <si>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</si>
  <si>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</si>
  <si>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</si>
  <si>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</si>
  <si>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</si>
  <si>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</si>
  <si>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</si>
  <si>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</si>
  <si>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</si>
  <si>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</si>
  <si>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</si>
  <si>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</si>
  <si>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</si>
  <si>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</si>
  <si>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</si>
  <si>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</si>
  <si>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</si>
  <si>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</si>
  <si>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</si>
  <si>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</si>
  <si>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</si>
  <si>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</si>
  <si>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</si>
  <si>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</si>
  <si>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</si>
  <si>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</si>
  <si>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</si>
  <si>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</si>
  <si>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</si>
  <si>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</si>
  <si>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</si>
  <si>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</si>
  <si>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</si>
  <si>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</si>
  <si>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</si>
  <si>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</si>
  <si>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</si>
  <si>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</si>
  <si>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</si>
  <si>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</si>
  <si>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</si>
  <si>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</si>
  <si>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</si>
  <si>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</si>
  <si>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</si>
  <si>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</si>
  <si>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</si>
  <si>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</si>
  <si>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</si>
  <si>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</si>
  <si>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</si>
  <si>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</si>
  <si>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</si>
  <si>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</si>
  <si>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</si>
  <si>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</si>
  <si>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</si>
  <si>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</si>
  <si>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</si>
  <si>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</si>
  <si>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</si>
  <si>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</si>
  <si>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</si>
  <si>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</si>
  <si>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</si>
  <si>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</si>
  <si>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</si>
  <si>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</si>
  <si>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</si>
  <si>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</si>
  <si>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</si>
  <si>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</si>
  <si>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</si>
  <si>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</si>
  <si>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</si>
  <si>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</si>
  <si>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</si>
  <si>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</si>
  <si>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</si>
  <si>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</si>
  <si>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</si>
  <si>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</si>
  <si>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</si>
  <si>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</si>
  <si>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</si>
  <si>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</si>
  <si>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</si>
  <si>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</si>
  <si>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</si>
  <si>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</si>
  <si>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</si>
  <si>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</si>
  <si>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</si>
  <si>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</si>
  <si>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</si>
  <si>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</si>
  <si>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</si>
  <si>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</si>
  <si>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</si>
  <si>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</si>
  <si>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</si>
  <si>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</si>
  <si>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</si>
  <si>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</si>
  <si>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</si>
  <si>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</si>
  <si>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</si>
  <si>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</si>
  <si>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</si>
  <si>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</si>
  <si>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</si>
  <si>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</si>
  <si>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</si>
  <si>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</si>
  <si>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</si>
  <si>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</si>
  <si>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</si>
  <si>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</si>
  <si>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</si>
  <si>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</si>
  <si>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</si>
  <si>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</si>
  <si>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</si>
  <si>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</si>
  <si>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</si>
  <si>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</si>
  <si>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</si>
  <si>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</si>
  <si>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</si>
  <si>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</si>
  <si>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</si>
  <si>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</si>
  <si>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</si>
  <si>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</si>
  <si>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</si>
  <si>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</si>
  <si>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</si>
  <si>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</si>
  <si>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</si>
  <si>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</si>
  <si>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</si>
  <si>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</si>
  <si>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</si>
  <si>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</si>
  <si>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</si>
  <si>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</si>
  <si>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</si>
  <si>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</si>
  <si>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</si>
  <si>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</si>
  <si>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</si>
  <si>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</si>
  <si>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</si>
  <si>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</si>
  <si>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</si>
  <si>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</si>
  <si>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</si>
  <si>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</si>
  <si>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</si>
  <si>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</si>
  <si>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</si>
  <si>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</si>
  <si>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</si>
  <si>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</si>
  <si>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</si>
  <si>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</si>
  <si>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</si>
  <si>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</si>
  <si>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</si>
  <si>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</si>
  <si>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</si>
  <si>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</si>
  <si>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</si>
  <si>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</si>
  <si>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</si>
  <si>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</si>
  <si>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</si>
  <si>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</si>
  <si>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</si>
  <si>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</si>
  <si>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</si>
  <si>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</si>
  <si>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</si>
  <si>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</si>
  <si>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</si>
  <si>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</si>
  <si>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</si>
  <si>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</si>
  <si>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</si>
  <si>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</si>
  <si>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</si>
  <si>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</si>
  <si>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</si>
  <si>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</si>
  <si>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</si>
  <si>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</si>
  <si>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</si>
  <si>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</si>
  <si>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</si>
  <si>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</si>
  <si>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</si>
  <si>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</si>
  <si>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</si>
  <si>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</si>
  <si>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</si>
  <si>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</si>
  <si>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</si>
  <si>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</si>
  <si>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</si>
  <si>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</si>
  <si>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</si>
  <si>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</si>
  <si>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</si>
  <si>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</si>
  <si>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</si>
  <si>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</si>
  <si>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</si>
  <si>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</si>
  <si>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</si>
  <si>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</si>
  <si>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</si>
  <si>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</si>
  <si>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</si>
  <si>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</si>
  <si>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</si>
  <si>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</si>
  <si>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</si>
  <si>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</si>
  <si>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</si>
  <si>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</si>
  <si>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</si>
  <si>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</si>
  <si>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</si>
  <si>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</si>
  <si>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</si>
  <si>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</si>
  <si>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</si>
  <si>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</si>
  <si>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</si>
  <si>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</si>
  <si>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</si>
  <si>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</si>
  <si>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</si>
  <si>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</si>
  <si>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</si>
  <si>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</si>
  <si>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</si>
  <si>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</si>
  <si>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</si>
  <si>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</si>
  <si>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</si>
  <si>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</si>
  <si>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</si>
  <si>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</si>
  <si>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</si>
  <si>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</si>
  <si>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</si>
  <si>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</si>
  <si>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</si>
  <si>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</si>
  <si>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</si>
  <si>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</si>
  <si>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</si>
  <si>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</si>
  <si>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</si>
  <si>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</si>
  <si>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</si>
  <si>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</si>
  <si>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</si>
  <si>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</si>
  <si>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</si>
  <si>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</si>
  <si>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</si>
  <si>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</si>
  <si>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</si>
  <si>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</si>
  <si>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</si>
  <si>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</si>
  <si>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</si>
  <si>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</si>
  <si>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</si>
  <si>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</si>
  <si>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</si>
  <si>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</si>
  <si>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</si>
  <si>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</si>
  <si>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</si>
  <si>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</si>
  <si>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</si>
  <si>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</si>
  <si>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</si>
  <si>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</si>
  <si>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</si>
  <si>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</si>
  <si>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</si>
  <si>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</si>
  <si>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</si>
  <si>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</si>
  <si>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</si>
  <si>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</si>
  <si>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</si>
  <si>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</si>
  <si>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</si>
  <si>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</si>
  <si>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</si>
  <si>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</si>
  <si>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</si>
  <si>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</si>
  <si>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</si>
  <si>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</si>
  <si>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</si>
  <si>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</si>
  <si>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</si>
  <si>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</si>
  <si>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</si>
  <si>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</si>
  <si>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</si>
  <si>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</si>
  <si>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</si>
  <si>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</si>
  <si>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</si>
  <si>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</si>
  <si>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</si>
  <si>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</si>
  <si>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</si>
  <si>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</si>
  <si>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</si>
  <si>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</si>
  <si>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</si>
  <si>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</si>
  <si>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</si>
  <si>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</si>
  <si>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</si>
  <si>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</si>
  <si>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</si>
  <si>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</si>
  <si>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</si>
  <si>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</si>
  <si>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</si>
  <si>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</si>
  <si>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</si>
  <si>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</si>
  <si>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</si>
  <si>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</si>
  <si>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</si>
  <si>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</si>
  <si>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</si>
  <si>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</si>
  <si>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</si>
  <si>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</si>
  <si>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</si>
  <si>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</si>
  <si>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</si>
  <si>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</si>
  <si>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</si>
  <si>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</si>
  <si>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</si>
  <si>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</si>
  <si>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</si>
  <si>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</si>
  <si>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</si>
  <si>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</si>
  <si>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</si>
  <si>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</si>
  <si>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</si>
  <si>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</si>
  <si>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</si>
  <si>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</si>
  <si>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</si>
  <si>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</si>
  <si>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</si>
  <si>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</si>
  <si>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</si>
  <si>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</si>
  <si>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</si>
  <si>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</si>
  <si>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</si>
  <si>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</si>
  <si>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</si>
  <si>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</si>
  <si>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</si>
  <si>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</si>
  <si>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</si>
  <si>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</si>
  <si>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</si>
  <si>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</si>
  <si>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</si>
  <si>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</si>
  <si>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</si>
  <si>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</si>
  <si>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</si>
  <si>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</si>
  <si>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</si>
  <si>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</si>
  <si>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</si>
  <si>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</si>
  <si>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</si>
  <si>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</si>
  <si>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</si>
  <si>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</si>
  <si>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</si>
  <si>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</si>
  <si>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</si>
  <si>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</si>
  <si>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</si>
  <si>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</si>
  <si>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</si>
  <si>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</si>
  <si>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</si>
  <si>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</si>
  <si>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</si>
  <si>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</si>
  <si>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</si>
  <si>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</si>
  <si>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</si>
  <si>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</si>
  <si>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</si>
  <si>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</si>
  <si>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</si>
  <si>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</si>
  <si>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</si>
  <si>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</si>
  <si>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</si>
  <si>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</si>
  <si>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</si>
  <si>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</si>
  <si>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</si>
  <si>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</si>
  <si>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</si>
  <si>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</si>
  <si>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</si>
  <si>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</si>
  <si>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</si>
  <si>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</si>
  <si>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</si>
  <si>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</si>
  <si>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</si>
  <si>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</si>
  <si>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</si>
  <si>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</si>
  <si>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</si>
  <si>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</si>
  <si>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</si>
  <si>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</si>
  <si>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</si>
  <si>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</si>
  <si>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</si>
  <si>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</si>
  <si>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</si>
  <si>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</si>
  <si>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</si>
  <si>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</si>
  <si>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</si>
  <si>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</si>
  <si>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</si>
  <si>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</si>
  <si>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</si>
  <si>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</si>
  <si>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</si>
  <si>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</si>
  <si>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</si>
  <si>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</si>
  <si>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</si>
  <si>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</si>
  <si>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</si>
  <si>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</si>
  <si>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</si>
  <si>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</si>
  <si>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</si>
  <si>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</si>
  <si>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</si>
  <si>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</si>
  <si>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</si>
  <si>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</si>
  <si>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</si>
  <si>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</si>
  <si>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</si>
  <si>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</si>
  <si>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</si>
  <si>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</si>
  <si>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</si>
  <si>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</si>
  <si>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</si>
  <si>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</si>
  <si>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</si>
  <si>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</si>
  <si>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</si>
  <si>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</si>
  <si>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</si>
  <si>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</si>
  <si>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</si>
  <si>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</si>
  <si>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</si>
  <si>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</si>
  <si>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</si>
  <si>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</si>
  <si>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</si>
  <si>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</si>
  <si>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</si>
  <si>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</si>
  <si>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</si>
  <si>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</si>
  <si>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</si>
  <si>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</si>
  <si>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</si>
  <si>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</si>
  <si>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</si>
  <si>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</si>
  <si>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</si>
  <si>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</si>
  <si>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</si>
  <si>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</si>
  <si>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</si>
  <si>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</si>
  <si>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</si>
  <si>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</si>
  <si>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</si>
  <si>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</si>
  <si>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</si>
  <si>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</si>
  <si>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</si>
  <si>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</si>
  <si>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</si>
  <si>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</si>
  <si>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</si>
  <si>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</si>
  <si>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</si>
  <si>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</si>
  <si>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</si>
  <si>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</si>
  <si>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</si>
  <si>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</si>
  <si>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</si>
  <si>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</si>
  <si>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</si>
  <si>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</si>
  <si>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</si>
  <si>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</si>
  <si>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</si>
  <si>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</si>
  <si>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</si>
  <si>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</si>
  <si>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</si>
  <si>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</si>
  <si>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</si>
  <si>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</si>
  <si>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</si>
  <si>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</si>
  <si>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</si>
  <si>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</si>
  <si>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</si>
  <si>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</si>
  <si>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</si>
  <si>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</si>
  <si>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</si>
  <si>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</si>
  <si>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</si>
  <si>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</si>
  <si>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</si>
  <si>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</si>
  <si>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</si>
  <si>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</si>
  <si>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</si>
  <si>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</si>
  <si>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</si>
  <si>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</si>
  <si>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</si>
  <si>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</si>
  <si>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</si>
  <si>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</si>
  <si>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</si>
  <si>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</si>
  <si>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</si>
  <si>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</si>
  <si>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</si>
  <si>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</si>
  <si>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</si>
  <si>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</si>
  <si>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</si>
  <si>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</si>
  <si>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</si>
  <si>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</si>
  <si>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</si>
  <si>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</si>
  <si>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</si>
  <si>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</si>
  <si>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</si>
  <si>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</si>
  <si>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</si>
  <si>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</si>
  <si>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</si>
  <si>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</si>
  <si>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</si>
  <si>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</si>
  <si>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</si>
  <si>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</si>
  <si>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</si>
  <si>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</si>
  <si>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</si>
  <si>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</si>
  <si>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</si>
  <si>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</si>
  <si>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</si>
  <si>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</si>
  <si>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</si>
  <si>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</si>
  <si>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</si>
  <si>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</si>
  <si>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</si>
  <si>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</si>
  <si>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</si>
  <si>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</si>
  <si>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</si>
  <si>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</si>
  <si>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</si>
  <si>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</si>
  <si>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</si>
  <si>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</si>
  <si>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</si>
  <si>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</si>
  <si>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</si>
  <si>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</si>
  <si>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</si>
  <si>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</si>
  <si>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</si>
  <si>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</si>
  <si>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</si>
  <si>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</si>
  <si>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</si>
  <si>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</si>
  <si>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</si>
  <si>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</si>
  <si>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</si>
  <si>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</si>
  <si>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</si>
  <si>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</si>
  <si>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</si>
  <si>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</si>
  <si>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</si>
  <si>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</si>
  <si>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</si>
  <si>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</si>
  <si>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</si>
  <si>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</si>
  <si>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</si>
  <si>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</si>
  <si>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</si>
  <si>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</si>
  <si>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</si>
  <si>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</si>
  <si>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</si>
  <si>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</si>
  <si>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</si>
  <si>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</si>
  <si>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</si>
  <si>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</si>
  <si>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</si>
  <si>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</si>
  <si>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</si>
  <si>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</si>
  <si>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</si>
  <si>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</si>
  <si>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</si>
  <si>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</si>
  <si>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</si>
  <si>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</si>
  <si>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</si>
  <si>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</si>
  <si>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</si>
  <si>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</si>
  <si>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</si>
  <si>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</si>
  <si>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</si>
  <si>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</si>
  <si>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</si>
  <si>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</si>
  <si>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</si>
  <si>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</si>
  <si>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</si>
  <si>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</si>
  <si>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</si>
  <si>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</si>
  <si>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</si>
  <si>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</si>
  <si>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</si>
  <si>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</si>
  <si>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</si>
  <si>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</si>
  <si>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</si>
  <si>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</si>
  <si>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</si>
  <si>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</si>
  <si>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</si>
  <si>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</si>
  <si>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</si>
  <si>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</si>
  <si>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</si>
  <si>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</si>
  <si>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</si>
  <si>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</si>
  <si>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</si>
  <si>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</si>
  <si>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</si>
  <si>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</si>
  <si>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</si>
  <si>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</si>
  <si>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</si>
  <si>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</si>
  <si>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</si>
  <si>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</si>
  <si>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</si>
  <si>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</si>
  <si>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</si>
  <si>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</si>
  <si>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</si>
  <si>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</si>
  <si>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</si>
  <si>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</si>
  <si>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</si>
  <si>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</si>
  <si>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</si>
  <si>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</si>
  <si>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</si>
  <si>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</si>
  <si>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</si>
  <si>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</si>
  <si>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</si>
  <si>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</si>
  <si>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</si>
  <si>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</si>
  <si>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</si>
  <si>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</si>
  <si>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</si>
  <si>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</si>
  <si>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</si>
  <si>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</si>
  <si>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</si>
  <si>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</si>
  <si>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</si>
  <si>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</si>
  <si>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</si>
  <si>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</si>
  <si>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</si>
  <si>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</si>
  <si>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</si>
  <si>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</si>
  <si>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</si>
  <si>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</si>
  <si>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</si>
  <si>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</si>
  <si>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</si>
  <si>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</si>
  <si>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</si>
  <si>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</si>
  <si>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</si>
  <si>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</si>
  <si>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</si>
  <si>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</si>
  <si>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</si>
  <si>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</si>
  <si>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</si>
  <si>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</si>
  <si>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</si>
  <si>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</si>
  <si>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</si>
  <si>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</si>
  <si>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</si>
  <si>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</si>
  <si>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</si>
  <si>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</si>
  <si>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</si>
  <si>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</si>
  <si>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</si>
  <si>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</si>
  <si>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</si>
  <si>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</si>
  <si>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</si>
  <si>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</si>
  <si>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</si>
  <si>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</si>
  <si>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</si>
  <si>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</si>
  <si>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</si>
  <si>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</si>
  <si>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</si>
  <si>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</si>
  <si>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</si>
  <si>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</si>
  <si>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</si>
  <si>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</si>
  <si>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</si>
  <si>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</si>
  <si>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</si>
  <si>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</si>
  <si>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</si>
  <si>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</si>
  <si>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</si>
  <si>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</si>
  <si>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</si>
  <si>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</si>
  <si>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</si>
  <si>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</si>
  <si>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</si>
  <si>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</si>
  <si>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</si>
  <si>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</si>
  <si>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</si>
  <si>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</si>
  <si>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</si>
  <si>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</si>
  <si>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</si>
  <si>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</si>
  <si>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</si>
  <si>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</si>
  <si>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</si>
  <si>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</si>
  <si>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</si>
  <si>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</si>
  <si>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</si>
  <si>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</si>
  <si>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</si>
  <si>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</si>
  <si>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</si>
  <si>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</si>
  <si>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</si>
  <si>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</si>
  <si>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</si>
  <si>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</si>
  <si>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</si>
  <si>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</si>
  <si>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</si>
  <si>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</si>
  <si>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</si>
  <si>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</si>
  <si>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</si>
  <si>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</si>
  <si>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</si>
  <si>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</si>
  <si>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</si>
  <si>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</si>
  <si>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</si>
  <si>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</si>
  <si>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</si>
  <si>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</si>
  <si>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</si>
  <si>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</si>
  <si>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</si>
  <si>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</si>
  <si>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</si>
  <si>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</si>
  <si>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</si>
  <si>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</si>
  <si>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</si>
  <si>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</si>
  <si>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</si>
  <si>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</si>
  <si>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</si>
  <si>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</si>
  <si>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</si>
  <si>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</si>
  <si>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</si>
  <si>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</si>
  <si>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</si>
  <si>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</si>
  <si>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</si>
  <si>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</si>
  <si>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</si>
  <si>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</si>
  <si>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</si>
  <si>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</si>
  <si>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</si>
  <si>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</si>
  <si>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</si>
  <si>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</si>
  <si>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</si>
  <si>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</si>
  <si>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</si>
  <si>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</si>
  <si>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</si>
  <si>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</si>
  <si>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</si>
  <si>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</si>
  <si>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</si>
  <si>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</si>
  <si>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</si>
  <si>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</si>
  <si>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</si>
  <si>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</si>
  <si>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</si>
  <si>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</si>
  <si>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</si>
  <si>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</si>
  <si>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</si>
  <si>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</si>
  <si>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</si>
  <si>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</si>
  <si>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</si>
  <si>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</si>
  <si>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</si>
  <si>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</si>
  <si>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</si>
  <si>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</si>
  <si>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</si>
  <si>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</si>
  <si>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</si>
  <si>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</si>
  <si>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</si>
  <si>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</si>
  <si>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</si>
  <si>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</si>
  <si>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</si>
  <si>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</si>
  <si>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</si>
  <si>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</si>
  <si>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</si>
  <si>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</si>
  <si>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</si>
  <si>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</si>
  <si>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</si>
  <si>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</si>
  <si>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</si>
  <si>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</si>
  <si>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</si>
  <si>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</si>
  <si>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</si>
  <si>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</si>
  <si>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</si>
  <si>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</si>
  <si>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</si>
  <si>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</si>
  <si>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</si>
  <si>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</si>
  <si>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</si>
  <si>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</si>
  <si>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</si>
  <si>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</si>
  <si>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</si>
  <si>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</si>
  <si>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</si>
  <si>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</si>
  <si>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</si>
  <si>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</si>
  <si>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</si>
  <si>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</si>
  <si>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</si>
  <si>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</si>
  <si>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</si>
  <si>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</si>
  <si>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</si>
  <si>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</si>
  <si>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</si>
  <si>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</si>
  <si>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</si>
  <si>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</si>
  <si>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</si>
  <si>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</si>
  <si>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</si>
  <si>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</si>
  <si>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</si>
  <si>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</si>
  <si>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</si>
  <si>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</si>
  <si>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</si>
  <si>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</si>
  <si>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</si>
  <si>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</si>
  <si>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</si>
  <si>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</si>
  <si>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</si>
  <si>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</si>
  <si>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</si>
  <si>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</si>
  <si>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</si>
  <si>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</si>
  <si>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</si>
  <si>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</si>
  <si>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</si>
  <si>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</si>
  <si>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</si>
  <si>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</si>
  <si>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</si>
  <si>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</si>
  <si>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</si>
  <si>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</si>
  <si>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</si>
  <si>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</si>
  <si>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</si>
  <si>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</si>
  <si>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</si>
  <si>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</si>
  <si>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</si>
  <si>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</si>
  <si>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</si>
  <si>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</si>
  <si>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</si>
  <si>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</si>
  <si>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</si>
  <si>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</si>
  <si>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</si>
  <si>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</si>
  <si>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</si>
  <si>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</si>
  <si>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</si>
  <si>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</si>
  <si>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</si>
  <si>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</si>
  <si>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</si>
  <si>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</si>
  <si>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</si>
  <si>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</si>
  <si>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</si>
  <si>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</si>
  <si>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</si>
  <si>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</si>
  <si>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</si>
  <si>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</si>
  <si>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</si>
  <si>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</si>
  <si>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</si>
  <si>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</si>
  <si>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</si>
  <si>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</si>
  <si>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</si>
  <si>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</si>
  <si>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</si>
  <si>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</si>
  <si>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</si>
  <si>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</si>
  <si>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</si>
  <si>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</si>
  <si>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</si>
  <si>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</si>
  <si>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</si>
  <si>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</si>
  <si>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</si>
  <si>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</si>
  <si>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</si>
  <si>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</si>
  <si>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</si>
  <si>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</si>
  <si>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</si>
  <si>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</si>
  <si>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</si>
  <si>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</si>
  <si>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</si>
  <si>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</si>
  <si>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</si>
  <si>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</si>
  <si>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</si>
  <si>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</si>
  <si>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</si>
  <si>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</si>
  <si>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</si>
  <si>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</si>
  <si>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</si>
  <si>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</si>
  <si>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</si>
  <si>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</si>
  <si>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</si>
  <si>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</si>
  <si>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</si>
  <si>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</si>
  <si>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</si>
  <si>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</si>
  <si>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</si>
  <si>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</si>
  <si>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</si>
  <si>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</si>
  <si>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</si>
  <si>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</si>
  <si>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</si>
  <si>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</si>
  <si>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</si>
  <si>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</si>
  <si>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</si>
  <si>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</si>
  <si>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</si>
  <si>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</si>
  <si>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</si>
  <si>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</si>
  <si>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</si>
  <si>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</si>
  <si>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</si>
  <si>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</si>
  <si>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</si>
  <si>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</si>
  <si>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</si>
  <si>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</si>
  <si>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</si>
  <si>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</si>
  <si>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</si>
  <si>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</si>
  <si>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</si>
  <si>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</si>
  <si>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</si>
  <si>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</si>
  <si>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</si>
  <si>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</si>
  <si>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</si>
  <si>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</si>
  <si>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</si>
  <si>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</si>
  <si>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</si>
  <si>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</si>
  <si>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</si>
  <si>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</si>
  <si>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</si>
  <si>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</si>
  <si>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</si>
  <si>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</si>
  <si>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</si>
  <si>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</si>
  <si>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</si>
  <si>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</si>
  <si>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</si>
  <si>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</si>
  <si>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</si>
  <si>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</si>
  <si>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</si>
  <si>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</si>
  <si>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</si>
  <si>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</si>
  <si>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</si>
  <si>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</si>
  <si>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</si>
  <si>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</si>
  <si>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</si>
  <si>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</si>
  <si>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</si>
  <si>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</si>
  <si>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</si>
  <si>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</si>
  <si>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</si>
  <si>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</si>
  <si>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</si>
  <si>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</si>
  <si>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</si>
  <si>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</si>
  <si>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</si>
  <si>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</si>
  <si>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</si>
  <si>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</si>
  <si>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</si>
  <si>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</si>
  <si>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</si>
  <si>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</si>
  <si>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</si>
  <si>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</si>
  <si>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</si>
  <si>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</si>
  <si>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</si>
  <si>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</si>
  <si>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</si>
  <si>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</si>
  <si>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</si>
  <si>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</si>
  <si>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</si>
  <si>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</si>
  <si>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</si>
  <si>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</si>
  <si>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</si>
  <si>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</si>
  <si>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</si>
  <si>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</si>
  <si>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</si>
  <si>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</si>
  <si>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</si>
  <si>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</si>
  <si>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</si>
  <si>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</si>
  <si>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</si>
  <si>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</si>
  <si>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</si>
  <si>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</si>
  <si>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</si>
  <si>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</si>
  <si>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</si>
  <si>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</si>
  <si>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</si>
  <si>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</si>
  <si>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</si>
  <si>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</si>
  <si>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</si>
  <si>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</si>
  <si>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</si>
  <si>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</si>
  <si>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</si>
  <si>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</si>
  <si>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</si>
  <si>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</si>
  <si>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</si>
  <si>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</si>
  <si>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</si>
  <si>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</si>
  <si>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</si>
  <si>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</si>
  <si>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</si>
  <si>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</si>
  <si>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</si>
  <si>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</si>
  <si>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</si>
  <si>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</si>
  <si>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</si>
  <si>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</si>
  <si>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</si>
  <si>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</si>
  <si>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</si>
  <si>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</si>
  <si>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</si>
  <si>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</si>
  <si>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</si>
  <si>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</si>
  <si>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</si>
  <si>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</si>
  <si>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</si>
  <si>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</si>
  <si>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</si>
  <si>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</si>
  <si>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</si>
  <si>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</si>
  <si>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</si>
  <si>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</si>
  <si>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</si>
  <si>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</si>
  <si>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</si>
  <si>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</si>
  <si>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</si>
  <si>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</si>
  <si>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</si>
  <si>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</si>
  <si>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</si>
  <si>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</si>
  <si>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</si>
  <si>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</si>
  <si>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</si>
  <si>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</si>
  <si>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</si>
  <si>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</si>
  <si>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</si>
  <si>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</si>
  <si>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</si>
  <si>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</si>
  <si>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</si>
  <si>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</si>
  <si>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</si>
  <si>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</si>
  <si>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</si>
  <si>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</si>
  <si>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</si>
  <si>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</si>
  <si>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</si>
  <si>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</si>
  <si>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</si>
  <si>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</si>
  <si>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</si>
  <si>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</si>
  <si>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</si>
  <si>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</si>
  <si>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</si>
  <si>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</si>
  <si>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</si>
  <si>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</si>
  <si>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</si>
  <si>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</si>
  <si>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</si>
  <si>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</si>
  <si>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</si>
  <si>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</si>
  <si>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</si>
  <si>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</si>
  <si>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</si>
  <si>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</si>
  <si>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</si>
  <si>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</si>
  <si>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</si>
  <si>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</si>
  <si>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</si>
  <si>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</si>
  <si>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</si>
  <si>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</si>
  <si>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</si>
  <si>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</si>
  <si>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</si>
  <si>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</si>
  <si>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</si>
  <si>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</si>
  <si>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</si>
  <si>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</si>
  <si>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</si>
  <si>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</si>
  <si>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</si>
  <si>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</si>
  <si>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</si>
  <si>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</si>
  <si>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</si>
  <si>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</si>
  <si>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</si>
  <si>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</si>
  <si>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</si>
  <si>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</si>
  <si>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</si>
  <si>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</si>
  <si>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</si>
  <si>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</si>
  <si>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</si>
  <si>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</si>
  <si>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</si>
  <si>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</si>
  <si>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</si>
  <si>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</si>
  <si>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</si>
  <si>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</si>
  <si>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</si>
  <si>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</si>
  <si>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</si>
  <si>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</si>
  <si>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</si>
  <si>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</si>
  <si>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</si>
  <si>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</si>
  <si>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</si>
  <si>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</si>
  <si>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</si>
  <si>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</si>
  <si>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</si>
  <si>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</si>
  <si>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</si>
  <si>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</si>
  <si>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</si>
  <si>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</si>
  <si>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</si>
  <si>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</si>
  <si>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</si>
  <si>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</si>
  <si>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</si>
  <si>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</si>
  <si>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</si>
  <si>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</si>
  <si>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</si>
  <si>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</si>
  <si>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</si>
  <si>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</si>
  <si>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</si>
  <si>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</si>
  <si>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</si>
  <si>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</si>
  <si>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</si>
  <si>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</si>
  <si>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</si>
  <si>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</si>
  <si>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</si>
  <si>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</si>
  <si>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</si>
  <si>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</si>
  <si>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</si>
  <si>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</si>
  <si>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</si>
  <si>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</si>
  <si>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</si>
  <si>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</si>
  <si>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</si>
  <si>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</si>
  <si>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</si>
  <si>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</si>
  <si>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</si>
  <si>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</si>
  <si>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</si>
  <si>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</si>
  <si>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</si>
  <si>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</si>
  <si>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</si>
  <si>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</si>
  <si>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</si>
  <si>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</si>
  <si>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</si>
  <si>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</si>
  <si>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</si>
  <si>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</si>
  <si>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</si>
  <si>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</si>
  <si>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</si>
  <si>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</si>
  <si>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</si>
  <si>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</si>
  <si>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</si>
  <si>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</si>
  <si>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</si>
  <si>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</si>
  <si>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</si>
  <si>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</si>
  <si>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</si>
  <si>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</si>
  <si>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</si>
  <si>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</si>
  <si>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</si>
  <si>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</si>
  <si>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</si>
  <si>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</si>
  <si>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</si>
  <si>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</si>
  <si>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</si>
  <si>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</si>
  <si>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</si>
  <si>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</si>
  <si>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</si>
  <si>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</si>
  <si>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</si>
  <si>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</si>
  <si>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</si>
  <si>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</si>
  <si>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</si>
  <si>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</si>
  <si>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</si>
  <si>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</si>
  <si>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</si>
  <si>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</si>
  <si>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</si>
  <si>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</si>
  <si>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</si>
  <si>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</si>
  <si>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</si>
  <si>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</si>
  <si>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</si>
  <si>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</si>
  <si>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</si>
  <si>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</si>
  <si>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</si>
  <si>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</si>
  <si>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</si>
  <si>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</si>
  <si>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</si>
  <si>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</si>
  <si>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</si>
  <si>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</si>
  <si>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</si>
  <si>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</si>
  <si>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</si>
  <si>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</si>
  <si>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</si>
  <si>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</si>
  <si>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</si>
  <si>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</si>
  <si>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</si>
  <si>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</si>
  <si>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</si>
  <si>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</si>
  <si>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</si>
  <si>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</si>
  <si>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</si>
  <si>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</si>
  <si>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</si>
  <si>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</si>
  <si>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</si>
  <si>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</si>
  <si>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</si>
  <si>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</si>
  <si>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</si>
  <si>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</si>
  <si>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</si>
  <si>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</si>
  <si>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</si>
  <si>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</si>
  <si>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</si>
  <si>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</si>
  <si>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</si>
  <si>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</si>
  <si>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</si>
  <si>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</si>
  <si>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</si>
  <si>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</si>
  <si>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</si>
  <si>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</si>
  <si>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</si>
  <si>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</si>
  <si>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</si>
  <si>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</si>
  <si>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</si>
  <si>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</si>
  <si>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</si>
  <si>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</si>
  <si>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</si>
  <si>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</si>
  <si>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</si>
  <si>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</si>
  <si>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</si>
  <si>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</si>
  <si>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</si>
  <si>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</si>
  <si>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</si>
  <si>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</si>
  <si>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</si>
  <si>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</si>
  <si>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</si>
  <si>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</si>
  <si>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</si>
  <si>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</si>
  <si>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</si>
  <si>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</si>
  <si>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</si>
  <si>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</si>
  <si>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</si>
  <si>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</si>
  <si>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</si>
  <si>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</si>
  <si>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</si>
  <si>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</si>
  <si>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</si>
  <si>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</si>
  <si>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</si>
  <si>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</si>
  <si>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</si>
  <si>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</si>
  <si>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</si>
  <si>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</si>
  <si>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</si>
  <si>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</si>
  <si>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</si>
  <si>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</si>
  <si>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</si>
  <si>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</si>
  <si>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</si>
  <si>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</si>
  <si>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</si>
  <si>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</si>
  <si>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</si>
  <si>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</si>
  <si>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</si>
  <si>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</si>
  <si>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</si>
  <si>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</si>
  <si>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</si>
  <si>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</si>
  <si>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</si>
  <si>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</si>
  <si>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</si>
  <si>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</si>
  <si>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</si>
  <si>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</si>
  <si>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</si>
  <si>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</si>
  <si>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</si>
  <si>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</si>
  <si>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</si>
  <si>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</si>
  <si>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</si>
  <si>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</si>
  <si>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</si>
  <si>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</si>
  <si>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</si>
  <si>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</si>
  <si>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</si>
  <si>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</si>
  <si>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</si>
  <si>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</si>
  <si>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</si>
  <si>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</si>
  <si>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</si>
  <si>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</si>
  <si>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</si>
  <si>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</si>
  <si>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</si>
  <si>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</si>
  <si>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</si>
  <si>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</si>
  <si>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</si>
  <si>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</si>
  <si>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</si>
  <si>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</si>
  <si>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</si>
  <si>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</si>
  <si>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</si>
  <si>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</si>
  <si>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</si>
  <si>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</si>
  <si>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</si>
  <si>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</si>
  <si>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</si>
  <si>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</si>
  <si>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</si>
  <si>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</si>
  <si>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</si>
  <si>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</si>
  <si>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</si>
  <si>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</si>
  <si>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</si>
  <si>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</si>
  <si>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</si>
  <si>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</si>
  <si>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</si>
  <si>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</si>
  <si>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</si>
  <si>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</si>
  <si>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</si>
  <si>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</si>
  <si>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</si>
  <si>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</si>
  <si>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</si>
  <si>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</si>
  <si>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</si>
  <si>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</si>
  <si>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</si>
  <si>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</si>
  <si>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</si>
  <si>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</si>
  <si>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</si>
  <si>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</si>
  <si>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</si>
  <si>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</si>
  <si>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</si>
  <si>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</si>
  <si>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</si>
  <si>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</si>
  <si>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</si>
  <si>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</si>
  <si>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</si>
  <si>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</si>
  <si>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</si>
  <si>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</si>
  <si>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</si>
  <si>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</si>
  <si>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</si>
  <si>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</si>
  <si>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</si>
  <si>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</si>
  <si>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</si>
  <si>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</si>
  <si>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</si>
  <si>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</si>
  <si>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</si>
  <si>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</si>
  <si>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</si>
  <si>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</si>
  <si>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</si>
  <si>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</si>
  <si>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</si>
  <si>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</si>
  <si>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</si>
  <si>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</si>
  <si>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</si>
  <si>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</si>
  <si>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</si>
  <si>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</si>
  <si>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</si>
  <si>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</si>
  <si>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</si>
  <si>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</si>
  <si>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</si>
  <si>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</si>
  <si>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</si>
  <si>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</si>
  <si>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</si>
  <si>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</si>
  <si>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</si>
  <si>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</si>
  <si>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</si>
  <si>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</si>
  <si>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</si>
  <si>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</si>
  <si>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</si>
  <si>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</si>
  <si>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</si>
  <si>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</si>
  <si>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</si>
  <si>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</si>
  <si>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</si>
  <si>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</si>
  <si>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</si>
  <si>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</si>
  <si>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</si>
  <si>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</si>
  <si>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</si>
  <si>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</si>
  <si>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</si>
  <si>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</si>
  <si>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</si>
  <si>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</si>
  <si>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</si>
  <si>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</si>
  <si>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</si>
  <si>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</si>
  <si>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</si>
  <si>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</si>
  <si>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</si>
  <si>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</si>
  <si>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</si>
  <si>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</si>
  <si>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</si>
  <si>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</si>
  <si>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</si>
  <si>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</si>
  <si>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</si>
  <si>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</si>
  <si>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</si>
  <si>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</si>
  <si>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</si>
  <si>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</si>
  <si>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</si>
  <si>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</si>
  <si>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</si>
  <si>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</si>
  <si>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</si>
  <si>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</si>
  <si>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</si>
  <si>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</si>
  <si>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</si>
  <si>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</si>
  <si>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</si>
  <si>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</si>
  <si>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</si>
  <si>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</si>
  <si>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</si>
  <si>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</si>
  <si>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</si>
  <si>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</si>
  <si>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</si>
  <si>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</si>
  <si>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</si>
  <si>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</si>
  <si>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</si>
  <si>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</si>
  <si>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</si>
  <si>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</si>
  <si>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</si>
  <si>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</si>
  <si>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</si>
  <si>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</si>
  <si>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</si>
  <si>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</si>
  <si>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</si>
  <si>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</si>
  <si>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</si>
  <si>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</si>
  <si>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</si>
  <si>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</si>
  <si>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</si>
  <si>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</si>
  <si>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</si>
  <si>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</si>
  <si>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</si>
  <si>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</si>
  <si>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</si>
  <si>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</si>
  <si>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</si>
  <si>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</si>
  <si>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</si>
  <si>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</si>
  <si>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</si>
  <si>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</si>
  <si>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</si>
  <si>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</si>
  <si>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</si>
  <si>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</si>
  <si>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</si>
  <si>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</si>
  <si>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</si>
  <si>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</si>
  <si>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</si>
  <si>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</si>
  <si>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</si>
  <si>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</si>
  <si>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</si>
  <si>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</si>
  <si>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</si>
  <si>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</si>
  <si>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</si>
  <si>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</si>
  <si>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</si>
  <si>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</si>
  <si>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</si>
  <si>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</si>
  <si>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</si>
  <si>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</si>
  <si>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</si>
  <si>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</si>
  <si>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</si>
  <si>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</si>
  <si>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</si>
  <si>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</si>
  <si>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</si>
  <si>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</si>
  <si>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</si>
  <si>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</si>
  <si>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</si>
  <si>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</si>
  <si>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</si>
  <si>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</si>
  <si>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</si>
  <si>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</si>
  <si>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</si>
  <si>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</si>
  <si>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</si>
  <si>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</si>
  <si>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</si>
  <si>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</si>
  <si>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</si>
  <si>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</si>
  <si>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</si>
  <si>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</si>
  <si>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</si>
  <si>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</si>
  <si>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</si>
  <si>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</si>
  <si>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</si>
  <si>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</si>
  <si>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</si>
  <si>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</si>
  <si>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</si>
  <si>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</si>
  <si>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</si>
  <si>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</si>
  <si>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</si>
  <si>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</si>
  <si>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</si>
  <si>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</si>
  <si>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</si>
  <si>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</si>
  <si>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</si>
  <si>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</si>
  <si>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</si>
  <si>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</si>
  <si>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</si>
  <si>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</si>
  <si>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</si>
  <si>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</si>
  <si>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</si>
  <si>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</si>
  <si>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</si>
  <si>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</si>
  <si>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</si>
  <si>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</si>
  <si>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</si>
  <si>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</si>
  <si>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</si>
  <si>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</si>
  <si>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</si>
  <si>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</si>
  <si>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</si>
  <si>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</si>
  <si>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</si>
  <si>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</si>
  <si>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</si>
  <si>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</si>
  <si>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</si>
  <si>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</si>
  <si>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</si>
  <si>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</si>
  <si>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</si>
  <si>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</si>
  <si>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</si>
  <si>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</si>
  <si>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</si>
  <si>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</si>
  <si>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</si>
  <si>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</si>
  <si>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</si>
  <si>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</si>
  <si>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</si>
  <si>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</si>
  <si>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</si>
  <si>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</si>
  <si>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</si>
  <si>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</si>
  <si>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</si>
  <si>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</si>
  <si>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</si>
  <si>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</si>
  <si>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</si>
  <si>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</si>
  <si>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</si>
  <si>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</si>
  <si>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</si>
  <si>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</si>
  <si>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</si>
  <si>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</si>
  <si>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</si>
  <si>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</si>
  <si>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</si>
  <si>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</si>
  <si>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</si>
  <si>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</si>
  <si>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</si>
  <si>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</si>
  <si>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</si>
  <si>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</si>
  <si>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</si>
  <si>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</si>
  <si>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</si>
  <si>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</si>
  <si>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</si>
  <si>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</si>
  <si>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</si>
  <si>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</si>
  <si>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</si>
  <si>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</si>
  <si>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</si>
  <si>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</si>
  <si>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</si>
  <si>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</si>
  <si>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</si>
  <si>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</si>
  <si>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</si>
  <si>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</si>
  <si>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</si>
  <si>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</si>
  <si>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</si>
  <si>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</si>
  <si>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</si>
  <si>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</si>
  <si>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</si>
  <si>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</si>
  <si>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</si>
  <si>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</si>
  <si>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</si>
  <si>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</si>
  <si>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</si>
  <si>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</si>
  <si>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</si>
  <si>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</si>
  <si>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</si>
  <si>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</si>
  <si>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</si>
  <si>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</si>
  <si>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</si>
  <si>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</si>
  <si>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</si>
  <si>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</si>
  <si>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</si>
  <si>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</si>
  <si>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</si>
  <si>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</si>
  <si>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</si>
  <si>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</si>
  <si>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</si>
  <si>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</si>
  <si>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</si>
  <si>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</si>
  <si>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</si>
  <si>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</si>
  <si>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</si>
  <si>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</si>
  <si>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</si>
  <si>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</si>
  <si>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</si>
  <si>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</si>
  <si>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</si>
  <si>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</si>
  <si>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</si>
  <si>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</si>
  <si>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</si>
  <si>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</si>
  <si>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</si>
  <si>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</si>
  <si>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</si>
  <si>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</si>
  <si>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</si>
  <si>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</si>
  <si>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</si>
  <si>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</si>
  <si>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</si>
  <si>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</si>
  <si>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</si>
  <si>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</si>
  <si>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</si>
  <si>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</si>
  <si>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</si>
  <si>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</si>
  <si>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</si>
  <si>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</si>
  <si>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</si>
  <si>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</si>
  <si>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</si>
  <si>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</si>
  <si>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</si>
  <si>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</si>
  <si>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</si>
  <si>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</si>
  <si>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</si>
  <si>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</si>
  <si>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</si>
  <si>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</si>
  <si>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</si>
  <si>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</si>
  <si>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</si>
  <si>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</si>
  <si>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</si>
  <si>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</si>
  <si>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</si>
  <si>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</si>
  <si>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</si>
  <si>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</si>
  <si>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</si>
  <si>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</si>
  <si>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</si>
  <si>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</si>
  <si>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</si>
  <si>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</si>
  <si>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</si>
  <si>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</si>
  <si>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</si>
  <si>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</si>
  <si>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</si>
  <si>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</si>
  <si>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</si>
  <si>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</si>
  <si>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</si>
  <si>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</si>
  <si>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</si>
  <si>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</si>
  <si>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</si>
  <si>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</si>
  <si>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</si>
  <si>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</si>
  <si>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</si>
  <si>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</si>
  <si>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</si>
  <si>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</si>
  <si>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</si>
  <si>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</si>
  <si>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</si>
  <si>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</si>
  <si>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</si>
  <si>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</si>
  <si>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</si>
  <si>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</si>
  <si>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</si>
  <si>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</si>
  <si>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</si>
  <si>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</si>
  <si>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</si>
  <si>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</si>
  <si>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</si>
  <si>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</si>
  <si>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</si>
  <si>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</si>
  <si>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</si>
  <si>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</si>
  <si>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</si>
  <si>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</si>
  <si>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</si>
  <si>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</si>
  <si>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</si>
  <si>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</si>
  <si>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</si>
  <si>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</si>
  <si>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</si>
  <si>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</si>
  <si>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</si>
  <si>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</si>
  <si>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</si>
  <si>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</si>
  <si>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</si>
  <si>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</si>
  <si>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</si>
  <si>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</si>
  <si>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</si>
  <si>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</si>
  <si>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</si>
  <si>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</si>
  <si>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</si>
  <si>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</si>
  <si>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</si>
  <si>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</si>
  <si>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</si>
  <si>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</si>
  <si>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</si>
  <si>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</si>
  <si>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</si>
  <si>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</si>
  <si>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</si>
  <si>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</si>
  <si>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</si>
  <si>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</si>
  <si>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</si>
  <si>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</si>
  <si>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</si>
  <si>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</si>
  <si>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</si>
  <si>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</si>
  <si>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</si>
  <si>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</si>
  <si>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</si>
  <si>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</si>
  <si>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</si>
  <si>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</si>
  <si>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</si>
  <si>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</si>
  <si>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</si>
  <si>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</si>
  <si>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</si>
  <si>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</si>
  <si>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</si>
  <si>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</si>
  <si>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</si>
  <si>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</si>
  <si>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</si>
  <si>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</si>
  <si>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</si>
  <si>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</si>
  <si>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</si>
  <si>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</si>
  <si>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</si>
  <si>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</si>
  <si>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</si>
  <si>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</si>
  <si>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</si>
  <si>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</si>
  <si>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</si>
  <si>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</si>
  <si>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</si>
  <si>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</si>
  <si>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</si>
  <si>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</si>
  <si>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</si>
  <si>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</si>
  <si>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</si>
  <si>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</si>
  <si>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</si>
  <si>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</si>
  <si>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</si>
  <si>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</si>
  <si>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</si>
  <si>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</si>
  <si>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</si>
  <si>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</si>
  <si>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</si>
  <si>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</si>
  <si>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</si>
  <si>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</si>
  <si>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</si>
  <si>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</si>
  <si>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</si>
  <si>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</si>
  <si>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</si>
  <si>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</si>
  <si>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</si>
  <si>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</si>
  <si>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</si>
  <si>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</si>
  <si>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</si>
  <si>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</si>
  <si>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</si>
  <si>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</si>
  <si>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</si>
  <si>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</si>
  <si>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</si>
  <si>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</si>
  <si>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</si>
  <si>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</si>
  <si>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</si>
  <si>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</si>
  <si>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</si>
  <si>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</si>
  <si>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</si>
  <si>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</si>
  <si>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</si>
  <si>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</si>
  <si>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</si>
  <si>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</si>
  <si>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</si>
  <si>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</si>
  <si>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</si>
  <si>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</si>
  <si>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</si>
  <si>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</si>
  <si>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</si>
  <si>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</si>
  <si>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</si>
  <si>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</si>
  <si>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</si>
  <si>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</si>
  <si>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</si>
  <si>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</si>
  <si>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</si>
  <si>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</si>
  <si>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</si>
  <si>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</si>
  <si>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</si>
  <si>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</si>
  <si>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</si>
  <si>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</si>
  <si>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</si>
  <si>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</si>
  <si>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</si>
  <si>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</si>
  <si>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</si>
  <si>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</si>
  <si>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</si>
  <si>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</si>
  <si>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</si>
  <si>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</si>
  <si>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</si>
  <si>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</si>
  <si>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</si>
  <si>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</si>
  <si>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</si>
  <si>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</si>
  <si>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</si>
  <si>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</si>
  <si>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</si>
  <si>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</si>
  <si>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</si>
  <si>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</si>
  <si>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</si>
  <si>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</si>
  <si>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</si>
  <si>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</si>
  <si>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</si>
  <si>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</si>
  <si>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</si>
  <si>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</si>
  <si>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</si>
  <si>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</si>
  <si>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</si>
  <si>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</si>
  <si>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</si>
  <si>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</si>
  <si>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</si>
  <si>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</si>
  <si>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</si>
  <si>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</si>
  <si>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</si>
  <si>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</si>
  <si>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</si>
  <si>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</si>
  <si>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</si>
  <si>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</si>
  <si>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</si>
  <si>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</si>
  <si>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</si>
  <si>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</si>
  <si>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</si>
  <si>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</si>
  <si>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</si>
  <si>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</si>
  <si>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</si>
  <si>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</si>
  <si>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</si>
  <si>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</si>
  <si>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</si>
  <si>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</si>
  <si>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</si>
  <si>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</si>
  <si>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</si>
  <si>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</si>
  <si>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</si>
  <si>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</si>
  <si>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</si>
  <si>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</si>
  <si>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</si>
  <si>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</si>
  <si>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</si>
  <si>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</si>
  <si>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</si>
  <si>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</si>
  <si>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</si>
  <si>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</si>
  <si>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</si>
  <si>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</si>
  <si>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</si>
  <si>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</si>
  <si>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</si>
  <si>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</si>
  <si>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</si>
  <si>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</si>
  <si>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</si>
  <si>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</si>
  <si>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</si>
  <si>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</si>
  <si>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</si>
  <si>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</si>
  <si>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</si>
  <si>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</si>
  <si>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</si>
  <si>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</si>
  <si>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</si>
  <si>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</si>
  <si>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</si>
  <si>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</si>
  <si>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</si>
  <si>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</si>
  <si>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</si>
  <si>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</si>
  <si>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</si>
  <si>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</si>
  <si>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</si>
  <si>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</si>
  <si>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</si>
  <si>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</si>
  <si>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</si>
  <si>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</si>
  <si>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</si>
  <si>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</si>
  <si>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</si>
  <si>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</si>
  <si>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</si>
  <si>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</si>
  <si>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</si>
  <si>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</si>
  <si>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</si>
  <si>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</si>
  <si>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</si>
  <si>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</si>
  <si>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</si>
  <si>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</si>
  <si>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</si>
  <si>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</si>
  <si>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</si>
  <si>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</si>
  <si>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</si>
  <si>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</si>
  <si>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</si>
  <si>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</si>
  <si>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</si>
  <si>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</si>
  <si>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</si>
  <si>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</si>
  <si>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</si>
  <si>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</si>
  <si>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</si>
  <si>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</si>
  <si>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</si>
  <si>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</si>
  <si>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</si>
  <si>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</si>
  <si>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</si>
  <si>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</si>
  <si>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</si>
  <si>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</si>
  <si>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</si>
  <si>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</si>
  <si>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</si>
  <si>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</si>
  <si>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</si>
  <si>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</si>
  <si>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</si>
  <si>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</si>
  <si>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</si>
  <si>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</si>
  <si>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</si>
  <si>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</si>
  <si>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</si>
  <si>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</si>
  <si>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</si>
  <si>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</si>
  <si>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</si>
  <si>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</si>
  <si>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</si>
  <si>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</si>
  <si>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</si>
  <si>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</si>
  <si>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</si>
  <si>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</si>
  <si>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</si>
  <si>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</si>
  <si>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</si>
  <si>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</si>
  <si>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</si>
  <si>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</si>
  <si>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</si>
  <si>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</si>
  <si>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</si>
  <si>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</si>
  <si>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</si>
  <si>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</si>
  <si>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</si>
  <si>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</si>
  <si>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</si>
  <si>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</si>
  <si>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</si>
  <si>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</si>
  <si>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</si>
  <si>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</si>
  <si>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</si>
  <si>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</si>
  <si>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</si>
  <si>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</si>
  <si>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</si>
  <si>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</si>
  <si>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</si>
  <si>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</si>
  <si>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</si>
  <si>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</si>
  <si>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</si>
  <si>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</si>
  <si>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</si>
  <si>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</si>
  <si>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</si>
  <si>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</si>
  <si>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</si>
  <si>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</si>
  <si>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</si>
  <si>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</si>
  <si>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</si>
  <si>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</si>
  <si>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</si>
  <si>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</si>
  <si>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</si>
  <si>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</si>
  <si>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</si>
  <si>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</si>
  <si>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</si>
  <si>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</si>
  <si>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</si>
  <si>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</si>
  <si>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</si>
  <si>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</si>
  <si>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</si>
  <si>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</si>
  <si>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</si>
  <si>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</si>
  <si>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</si>
  <si>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</si>
  <si>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</si>
  <si>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</si>
  <si>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</si>
  <si>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</si>
  <si>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</si>
  <si>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</si>
  <si>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</si>
  <si>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</si>
  <si>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</si>
  <si>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</si>
  <si>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</si>
  <si>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</si>
  <si>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</si>
  <si>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</si>
  <si>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</si>
  <si>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</si>
  <si>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</si>
  <si>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</si>
  <si>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</si>
  <si>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</si>
  <si>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</si>
  <si>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</si>
  <si>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</si>
  <si>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</si>
  <si>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</si>
  <si>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</si>
  <si>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</si>
  <si>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</si>
  <si>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</si>
  <si>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</si>
  <si>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</si>
  <si>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</si>
  <si>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</si>
  <si>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</si>
  <si>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</si>
  <si>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</si>
  <si>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</si>
  <si>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</si>
  <si>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</si>
  <si>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</si>
  <si>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</si>
  <si>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</si>
  <si>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</si>
  <si>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</si>
  <si>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</si>
  <si>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</si>
  <si>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</si>
  <si>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</si>
  <si>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</si>
  <si>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</si>
  <si>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</si>
  <si>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</si>
  <si>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</si>
  <si>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</si>
  <si>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</si>
  <si>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</si>
  <si>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</si>
  <si>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</si>
  <si>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</si>
  <si>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</si>
  <si>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</si>
  <si>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</si>
  <si>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</si>
  <si>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</si>
  <si>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</si>
  <si>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</si>
  <si>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</si>
  <si>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</si>
  <si>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</si>
  <si>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</si>
  <si>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</si>
  <si>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</si>
  <si>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</si>
  <si>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</si>
  <si>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</si>
  <si>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</si>
  <si>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</si>
  <si>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</si>
  <si>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</si>
  <si>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</si>
  <si>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</si>
  <si>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</si>
  <si>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</si>
  <si>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</si>
  <si>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</si>
  <si>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</si>
  <si>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</si>
  <si>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</si>
  <si>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</si>
  <si>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</si>
  <si>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</si>
  <si>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</si>
  <si>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</si>
  <si>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</si>
  <si>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</si>
  <si>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</si>
  <si>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</si>
  <si>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</si>
  <si>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</si>
  <si>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</si>
  <si>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</si>
  <si>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</si>
  <si>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</si>
  <si>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</si>
  <si>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</si>
  <si>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</si>
  <si>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</si>
  <si>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</si>
  <si>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</si>
  <si>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</si>
  <si>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</si>
  <si>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</si>
  <si>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</si>
  <si>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</si>
  <si>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</si>
  <si>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</si>
  <si>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</si>
  <si>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</si>
  <si>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</si>
  <si>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</si>
  <si>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</si>
  <si>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</si>
  <si>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</si>
  <si>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</si>
  <si>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</si>
  <si>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</si>
  <si>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</si>
  <si>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</si>
  <si>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</si>
  <si>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</si>
  <si>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</si>
  <si>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</si>
  <si>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</si>
  <si>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</si>
  <si>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</si>
  <si>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</si>
  <si>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</si>
  <si>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</si>
  <si>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</si>
  <si>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</si>
  <si>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</si>
  <si>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</si>
  <si>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</si>
  <si>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</si>
  <si>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</si>
  <si>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</si>
  <si>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</si>
  <si>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</si>
  <si>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</si>
  <si>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</si>
  <si>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</si>
  <si>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</si>
  <si>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</si>
  <si>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</si>
  <si>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</si>
  <si>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</si>
  <si>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</si>
  <si>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</si>
  <si>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</si>
  <si>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</si>
  <si>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</si>
  <si>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</si>
  <si>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</si>
  <si>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</si>
  <si>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</si>
  <si>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</si>
  <si>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</si>
  <si>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</si>
  <si>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</si>
  <si>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</si>
  <si>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</si>
  <si>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</si>
  <si>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</si>
  <si>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</si>
  <si>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</si>
  <si>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</si>
  <si>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</si>
  <si>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</si>
  <si>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</si>
  <si>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</si>
  <si>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</si>
  <si>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</si>
  <si>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</si>
  <si>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</si>
  <si>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</si>
  <si>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</si>
  <si>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</si>
  <si>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</si>
  <si>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</si>
  <si>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</si>
  <si>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</si>
  <si>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</si>
  <si>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</si>
  <si>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</si>
  <si>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</si>
  <si>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</si>
  <si>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</si>
  <si>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</si>
  <si>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</si>
  <si>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</si>
  <si>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</si>
  <si>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</si>
  <si>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</si>
  <si>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</si>
  <si>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</si>
  <si>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</si>
  <si>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</si>
  <si>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</si>
  <si>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</si>
  <si>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</si>
  <si>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</si>
  <si>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</si>
  <si>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</si>
  <si>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</si>
  <si>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</si>
  <si>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</si>
  <si>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</si>
  <si>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</si>
  <si>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</si>
  <si>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</si>
  <si>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</si>
  <si>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</si>
  <si>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</si>
  <si>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</si>
  <si>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</si>
  <si>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</si>
  <si>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</si>
  <si>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</si>
  <si>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</si>
  <si>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</si>
  <si>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</si>
  <si>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</si>
  <si>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</si>
  <si>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</si>
  <si>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</si>
  <si>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</si>
  <si>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</si>
  <si>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</si>
  <si>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</si>
  <si>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</si>
  <si>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</si>
  <si>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</si>
  <si>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</si>
  <si>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</si>
  <si>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</si>
  <si>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</si>
  <si>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</si>
  <si>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</si>
  <si>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</si>
  <si>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</si>
  <si>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</si>
  <si>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</si>
  <si>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</si>
  <si>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</si>
  <si>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</si>
  <si>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</si>
  <si>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</si>
  <si>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</si>
  <si>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</si>
  <si>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</si>
  <si>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</si>
  <si>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</si>
  <si>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</si>
  <si>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</si>
  <si>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</si>
  <si>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</si>
  <si>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</si>
  <si>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</si>
  <si>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</si>
  <si>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</si>
  <si>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</si>
  <si>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</si>
  <si>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</si>
  <si>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</si>
  <si>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</si>
  <si>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</si>
  <si>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</si>
  <si>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</si>
  <si>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</si>
  <si>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</si>
  <si>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</si>
  <si>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</si>
  <si>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</si>
  <si>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</si>
  <si>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</si>
  <si>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</si>
  <si>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</si>
  <si>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</si>
  <si>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</si>
  <si>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</si>
  <si>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</si>
  <si>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</si>
  <si>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</si>
  <si>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</si>
  <si>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</si>
  <si>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</si>
  <si>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</si>
  <si>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</si>
  <si>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</si>
  <si>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</si>
  <si>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</si>
  <si>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</si>
  <si>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</si>
  <si>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</si>
  <si>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</si>
  <si>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</si>
  <si>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</si>
  <si>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</si>
  <si>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</si>
  <si>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</si>
  <si>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</si>
  <si>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</si>
  <si>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</si>
  <si>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</si>
  <si>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</si>
  <si>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</si>
  <si>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</si>
  <si>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</si>
  <si>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</si>
  <si>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</si>
  <si>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</si>
  <si>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</si>
  <si>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</si>
  <si>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</si>
  <si>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</si>
  <si>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</si>
  <si>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</si>
  <si>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</si>
  <si>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</si>
  <si>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</si>
  <si>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</si>
  <si>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</si>
  <si>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</si>
  <si>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</si>
  <si>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</si>
  <si>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</si>
  <si>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</si>
  <si>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</si>
  <si>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</si>
  <si>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</si>
  <si>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</si>
  <si>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</si>
  <si>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</si>
  <si>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</si>
  <si>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</si>
  <si>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</si>
  <si>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</si>
  <si>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</si>
  <si>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</si>
  <si>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</si>
  <si>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</si>
  <si>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</si>
  <si>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</si>
  <si>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</si>
  <si>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</si>
  <si>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</si>
  <si>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</si>
  <si>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</si>
  <si>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</si>
  <si>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</si>
  <si>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</si>
  <si>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</si>
  <si>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</si>
  <si>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</si>
  <si>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</si>
  <si>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</si>
  <si>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</si>
  <si>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</si>
  <si>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</si>
  <si>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</si>
  <si>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</si>
  <si>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</si>
  <si>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</si>
  <si>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</si>
  <si>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</si>
  <si>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</si>
  <si>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</si>
  <si>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</si>
  <si>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</si>
  <si>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</si>
  <si>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</si>
  <si>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</si>
  <si>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</si>
  <si>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</si>
  <si>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</si>
  <si>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</si>
  <si>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</si>
  <si>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</si>
  <si>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</si>
  <si>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</si>
  <si>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</si>
  <si>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</si>
  <si>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</si>
  <si>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</si>
  <si>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</si>
  <si>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</si>
  <si>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</si>
  <si>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</si>
  <si>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</si>
  <si>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</si>
  <si>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</si>
  <si>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</si>
  <si>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</si>
  <si>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</si>
  <si>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</si>
  <si>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</si>
  <si>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</si>
  <si>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</si>
  <si>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</si>
  <si>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</si>
  <si>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</si>
  <si>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</si>
  <si>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</si>
  <si>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</si>
  <si>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</si>
  <si>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</si>
  <si>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</si>
  <si>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</si>
  <si>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</si>
  <si>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</si>
  <si>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</si>
  <si>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</si>
  <si>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</si>
  <si>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</si>
  <si>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</si>
  <si>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</si>
  <si>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</si>
  <si>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</si>
  <si>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</si>
  <si>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</si>
  <si>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</si>
  <si>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</si>
  <si>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</si>
  <si>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</si>
  <si>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</si>
  <si>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</si>
  <si>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</si>
  <si>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</si>
  <si>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</si>
  <si>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</si>
  <si>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</si>
  <si>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</si>
  <si>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</si>
  <si>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</si>
  <si>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</si>
  <si>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</si>
  <si>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</si>
  <si>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</si>
  <si>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</si>
  <si>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</si>
  <si>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</si>
  <si>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</si>
  <si>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</si>
  <si>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</si>
  <si>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</si>
  <si>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</si>
  <si>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</si>
  <si>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</si>
  <si>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</si>
  <si>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</si>
  <si>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</si>
  <si>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</si>
  <si>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</si>
  <si>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</si>
  <si>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</si>
  <si>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</si>
  <si>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</si>
  <si>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</si>
  <si>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</si>
  <si>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</si>
  <si>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</si>
  <si>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</si>
  <si>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</si>
  <si>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</si>
  <si>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</si>
  <si>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</si>
  <si>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</si>
  <si>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</si>
  <si>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</si>
  <si>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</si>
  <si>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</si>
  <si>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</si>
  <si>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</si>
  <si>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</si>
  <si>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</si>
  <si>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</si>
  <si>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</si>
  <si>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</si>
  <si>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</si>
  <si>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</si>
  <si>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</si>
  <si>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</si>
  <si>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</si>
  <si>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</si>
  <si>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</si>
  <si>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</si>
  <si>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</si>
  <si>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</si>
  <si>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</si>
  <si>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</si>
  <si>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</si>
  <si>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</si>
  <si>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</si>
  <si>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</si>
  <si>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</si>
  <si>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</si>
  <si>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</si>
  <si>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</si>
  <si>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</si>
  <si>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</si>
  <si>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</si>
  <si>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</si>
  <si>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</si>
  <si>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</si>
  <si>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</si>
  <si>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</si>
  <si>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</si>
  <si>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</si>
  <si>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</si>
  <si>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</si>
  <si>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</si>
  <si>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</si>
  <si>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</si>
  <si>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</si>
  <si>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</si>
  <si>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</si>
  <si>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</si>
  <si>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</si>
  <si>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</si>
  <si>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</si>
  <si>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</si>
  <si>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</si>
  <si>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</si>
  <si>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</si>
  <si>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</si>
  <si>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</si>
  <si>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</si>
  <si>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</si>
  <si>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</si>
  <si>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</si>
  <si>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</si>
  <si>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</si>
  <si>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</si>
  <si>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</si>
  <si>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</si>
  <si>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</si>
  <si>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</si>
  <si>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</si>
  <si>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</si>
  <si>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</si>
  <si>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</si>
  <si>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</si>
  <si>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</si>
  <si>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</si>
  <si>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</si>
  <si>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</si>
  <si>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</si>
  <si>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</si>
  <si>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</si>
  <si>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</si>
  <si>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</si>
  <si>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</si>
  <si>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</si>
  <si>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</si>
  <si>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</si>
  <si>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</si>
  <si>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</si>
  <si>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</si>
  <si>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</si>
  <si>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</si>
  <si>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</si>
  <si>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</si>
  <si>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</si>
  <si>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</si>
  <si>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</si>
  <si>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</si>
  <si>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</si>
  <si>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</si>
  <si>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</si>
  <si>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</si>
  <si>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</si>
  <si>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</si>
  <si>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</si>
  <si>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</si>
  <si>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</si>
  <si>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</si>
  <si>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</si>
  <si>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</si>
  <si>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</si>
  <si>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</si>
  <si>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</si>
  <si>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</si>
  <si>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</si>
  <si>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</si>
  <si>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</si>
  <si>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</si>
  <si>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</si>
  <si>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</si>
  <si>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</si>
  <si>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</si>
  <si>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</si>
  <si>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</si>
  <si>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</si>
  <si>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</si>
  <si>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</si>
  <si>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</si>
  <si>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</si>
  <si>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</si>
  <si>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</si>
  <si>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</si>
  <si>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</si>
  <si>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</si>
  <si>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</si>
  <si>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</si>
  <si>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</si>
  <si>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</si>
  <si>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</si>
  <si>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</si>
  <si>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</si>
  <si>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</si>
  <si>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</si>
  <si>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</si>
  <si>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</si>
  <si>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</si>
  <si>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</si>
  <si>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</si>
  <si>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</si>
  <si>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</si>
  <si>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</si>
  <si>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</si>
  <si>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</si>
  <si>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</si>
  <si>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</si>
  <si>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</si>
  <si>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</si>
  <si>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</si>
  <si>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</si>
  <si>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</si>
  <si>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</si>
  <si>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</si>
  <si>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</si>
  <si>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</si>
  <si>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</si>
  <si>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</si>
  <si>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</si>
  <si>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</si>
  <si>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</si>
  <si>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</si>
  <si>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</si>
  <si>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</si>
  <si>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</si>
  <si>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</si>
  <si>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</si>
  <si>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</si>
  <si>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</si>
  <si>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</si>
  <si>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</si>
  <si>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</si>
  <si>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</si>
  <si>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</si>
  <si>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</si>
  <si>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</si>
  <si>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</si>
  <si>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</si>
  <si>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</si>
  <si>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</si>
  <si>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</si>
  <si>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</si>
  <si>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</si>
  <si>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</si>
  <si>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</si>
  <si>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</si>
  <si>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</si>
  <si>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</si>
  <si>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</si>
  <si>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</si>
  <si>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</si>
  <si>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</si>
  <si>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</si>
  <si>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</si>
  <si>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</si>
  <si>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</si>
  <si>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</si>
  <si>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</si>
  <si>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</si>
  <si>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</si>
  <si>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</si>
  <si>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</si>
  <si>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</si>
  <si>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</si>
  <si>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</si>
  <si>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</si>
  <si>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</si>
  <si>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</si>
  <si>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</si>
  <si>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</si>
  <si>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</si>
  <si>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</si>
  <si>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</si>
  <si>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</si>
  <si>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</si>
  <si>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</si>
  <si>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</si>
  <si>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</si>
  <si>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</si>
  <si>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</si>
  <si>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</si>
  <si>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</si>
  <si>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</si>
  <si>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</si>
  <si>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</si>
  <si>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</si>
  <si>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</si>
  <si>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</si>
  <si>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</si>
  <si>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</si>
  <si>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</si>
  <si>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</si>
  <si>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</si>
  <si>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</si>
  <si>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</si>
  <si>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</si>
  <si>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</si>
  <si>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</si>
  <si>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</si>
  <si>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</si>
  <si>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</si>
  <si>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</si>
  <si>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</si>
  <si>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</si>
  <si>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</si>
  <si>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</si>
  <si>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</si>
  <si>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</si>
  <si>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</si>
  <si>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</si>
  <si>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</si>
  <si>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</si>
  <si>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</si>
  <si>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</si>
  <si>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</si>
  <si>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</si>
  <si>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</si>
  <si>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</si>
  <si>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</si>
  <si>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</si>
  <si>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</si>
  <si>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</si>
  <si>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</si>
  <si>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</si>
  <si>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</si>
  <si>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</si>
  <si>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</si>
  <si>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</si>
  <si>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</si>
  <si>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</si>
  <si>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</si>
  <si>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</si>
  <si>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</si>
  <si>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</si>
  <si>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</si>
  <si>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</si>
  <si>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</si>
  <si>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</si>
  <si>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</si>
  <si>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</si>
  <si>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</si>
  <si>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</si>
  <si>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</si>
  <si>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</si>
  <si>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</si>
  <si>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</si>
  <si>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</si>
  <si>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</si>
  <si>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</si>
  <si>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</si>
  <si>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</si>
  <si>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</si>
  <si>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</si>
  <si>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</si>
  <si>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</si>
  <si>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</si>
  <si>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</si>
  <si>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</si>
  <si>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</si>
  <si>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</si>
  <si>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</si>
  <si>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</si>
  <si>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</si>
  <si>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</si>
  <si>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</si>
  <si>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</si>
  <si>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</si>
  <si>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</si>
  <si>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</si>
  <si>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</si>
  <si>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</si>
  <si>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</si>
  <si>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</si>
  <si>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</si>
  <si>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</si>
  <si>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</si>
  <si>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</si>
  <si>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</si>
  <si>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</si>
  <si>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</si>
  <si>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</si>
  <si>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</si>
  <si>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</si>
  <si>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</si>
  <si>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</si>
  <si>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</si>
  <si>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</si>
  <si>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</si>
  <si>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</si>
  <si>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</si>
  <si>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</si>
  <si>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</si>
  <si>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</si>
  <si>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</si>
  <si>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</si>
  <si>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</si>
  <si>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</si>
  <si>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</si>
  <si>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</si>
  <si>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</si>
  <si>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</si>
  <si>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</si>
  <si>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</si>
  <si>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</si>
  <si>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</si>
  <si>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</si>
  <si>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</si>
  <si>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</si>
  <si>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</si>
  <si>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</si>
  <si>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</si>
  <si>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</si>
  <si>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</si>
  <si>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</si>
  <si>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</si>
  <si>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</si>
  <si>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</si>
  <si>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</si>
  <si>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</si>
  <si>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</si>
  <si>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</si>
  <si>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</si>
  <si>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</si>
  <si>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</si>
  <si>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</si>
  <si>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</si>
  <si>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</si>
  <si>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</si>
  <si>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</si>
  <si>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</si>
  <si>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</si>
  <si>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</si>
  <si>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</si>
  <si>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</si>
  <si>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</si>
  <si>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</si>
  <si>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</si>
  <si>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</si>
  <si>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</si>
  <si>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</si>
  <si>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</si>
  <si>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</si>
  <si>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</si>
  <si>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</si>
  <si>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</si>
  <si>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</si>
  <si>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</si>
  <si>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</si>
  <si>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</si>
  <si>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</si>
  <si>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</si>
  <si>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</si>
  <si>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</si>
  <si>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</si>
  <si>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</si>
  <si>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</si>
  <si>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</si>
  <si>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</si>
  <si>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</si>
  <si>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</si>
  <si>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</si>
  <si>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</si>
  <si>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</si>
  <si>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</si>
  <si>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</si>
  <si>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</si>
  <si>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</si>
  <si>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</si>
  <si>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</si>
  <si>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</si>
  <si>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</si>
  <si>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</si>
  <si>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</si>
  <si>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</si>
  <si>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</si>
  <si>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</si>
  <si>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</si>
  <si>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</si>
  <si>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</si>
  <si>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</si>
  <si>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</si>
  <si>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</si>
  <si>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</si>
  <si>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</si>
  <si>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</si>
  <si>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</si>
  <si>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</si>
  <si>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</si>
  <si>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</si>
  <si>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</si>
  <si>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</si>
  <si>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</si>
  <si>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</si>
  <si>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</si>
  <si>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</si>
  <si>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</si>
  <si>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</si>
  <si>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</si>
  <si>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</si>
  <si>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</si>
  <si>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</si>
  <si>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</si>
  <si>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</si>
  <si>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</si>
  <si>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</si>
  <si>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</si>
  <si>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</si>
  <si>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</si>
  <si>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</si>
  <si>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</si>
  <si>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</si>
  <si>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</si>
  <si>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</si>
  <si>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</si>
  <si>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</si>
  <si>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</si>
  <si>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</si>
  <si>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</si>
  <si>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</si>
  <si>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</si>
  <si>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</si>
  <si>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</si>
  <si>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</si>
  <si>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</si>
  <si>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</si>
  <si>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</si>
  <si>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</si>
  <si>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</si>
  <si>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</si>
  <si>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</si>
  <si>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</si>
  <si>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</si>
  <si>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</si>
  <si>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</si>
  <si>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</si>
  <si>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</si>
  <si>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</si>
  <si>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</si>
  <si>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</si>
  <si>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</si>
  <si>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</si>
  <si>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</si>
  <si>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</si>
  <si>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</si>
  <si>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</si>
  <si>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</si>
  <si>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</si>
  <si>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</si>
  <si>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</si>
  <si>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</si>
  <si>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</si>
  <si>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</si>
  <si>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</si>
  <si>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</si>
  <si>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</si>
  <si>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</si>
  <si>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</si>
  <si>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</si>
  <si>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</si>
  <si>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</si>
  <si>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</si>
  <si>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</si>
  <si>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</si>
  <si>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</si>
  <si>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</si>
  <si>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</si>
  <si>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</si>
  <si>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</si>
  <si>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</si>
  <si>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</si>
  <si>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</si>
  <si>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</si>
  <si>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</si>
  <si>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</si>
  <si>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</si>
  <si>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</si>
  <si>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</si>
  <si>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</si>
  <si>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</si>
  <si>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</si>
  <si>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</si>
  <si>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</si>
  <si>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</si>
  <si>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</si>
  <si>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</si>
  <si>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</si>
  <si>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</si>
  <si>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</si>
  <si>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</si>
  <si>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</si>
  <si>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</si>
  <si>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</si>
  <si>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</si>
  <si>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</si>
  <si>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</si>
  <si>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</si>
  <si>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</si>
  <si>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</si>
  <si>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</si>
  <si>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</si>
  <si>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</si>
  <si>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</si>
  <si>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</si>
  <si>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</si>
  <si>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</si>
  <si>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</si>
  <si>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</si>
  <si>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</si>
  <si>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</si>
  <si>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</si>
  <si>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</si>
  <si>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</si>
  <si>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</si>
  <si>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</si>
  <si>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</si>
  <si>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</si>
  <si>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</si>
  <si>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</si>
  <si>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</si>
  <si>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</si>
  <si>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</si>
  <si>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</si>
  <si>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</si>
  <si>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</si>
  <si>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</si>
  <si>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</si>
  <si>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</si>
  <si>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</si>
  <si>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</si>
  <si>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</si>
  <si>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</si>
  <si>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</si>
  <si>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</si>
  <si>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</si>
  <si>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</si>
  <si>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</si>
  <si>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</si>
  <si>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</si>
  <si>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</si>
  <si>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</si>
  <si>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</si>
  <si>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</si>
  <si>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</si>
  <si>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</si>
  <si>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</si>
  <si>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</si>
  <si>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</si>
  <si>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</si>
  <si>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</si>
  <si>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</si>
  <si>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</si>
  <si>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</si>
  <si>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</si>
  <si>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</si>
  <si>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</si>
  <si>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</si>
  <si>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</si>
  <si>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</si>
  <si>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</si>
  <si>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</si>
  <si>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</si>
  <si>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</si>
  <si>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</si>
  <si>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</si>
  <si>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</si>
  <si>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</si>
  <si>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</si>
  <si>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</si>
  <si>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</si>
  <si>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</si>
  <si>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</si>
  <si>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</si>
  <si>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</si>
  <si>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</si>
  <si>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</si>
  <si>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</si>
  <si>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</si>
  <si>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</si>
  <si>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</si>
  <si>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</si>
  <si>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</si>
  <si>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</si>
  <si>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</si>
  <si>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</si>
  <si>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</si>
  <si>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</si>
  <si>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</si>
  <si>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</si>
  <si>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</si>
  <si>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</si>
  <si>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</si>
  <si>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</si>
  <si>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</si>
  <si>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</si>
  <si>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</si>
  <si>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</si>
  <si>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</si>
  <si>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</si>
  <si>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</si>
  <si>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</si>
  <si>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</si>
  <si>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</si>
  <si>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</si>
  <si>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</si>
  <si>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</si>
  <si>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</si>
  <si>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</si>
  <si>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</si>
  <si>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</si>
  <si>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</si>
  <si>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</si>
  <si>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</si>
  <si>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</si>
  <si>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</si>
  <si>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</si>
  <si>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</si>
  <si>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</si>
  <si>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</si>
  <si>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</si>
  <si>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</si>
  <si>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</si>
  <si>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</si>
  <si>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</si>
  <si>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</si>
  <si>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</si>
  <si>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</si>
  <si>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</si>
  <si>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</si>
  <si>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</si>
  <si>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</si>
  <si>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</si>
  <si>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</si>
  <si>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</si>
  <si>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</si>
  <si>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</si>
  <si>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</si>
  <si>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</si>
  <si>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</si>
  <si>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</si>
  <si>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</si>
  <si>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</si>
  <si>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</si>
  <si>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</si>
  <si>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</si>
  <si>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</si>
  <si>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</si>
  <si>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</si>
  <si>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</si>
  <si>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</si>
  <si>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</si>
  <si>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</si>
  <si>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</si>
  <si>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</si>
  <si>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</si>
  <si>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</si>
  <si>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</si>
  <si>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</si>
  <si>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</si>
  <si>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</si>
  <si>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</si>
  <si>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</si>
  <si>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</si>
  <si>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</si>
  <si>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</si>
  <si>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</si>
  <si>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</si>
  <si>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</si>
  <si>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</si>
  <si>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</si>
  <si>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</si>
  <si>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</si>
  <si>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</si>
  <si>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</si>
  <si>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</si>
  <si>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</si>
  <si>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</si>
  <si>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</si>
  <si>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</si>
  <si>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</si>
  <si>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</si>
  <si>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</si>
  <si>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</si>
  <si>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</si>
  <si>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</si>
  <si>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</si>
  <si>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</si>
  <si>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</si>
  <si>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</si>
  <si>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</si>
  <si>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</si>
  <si>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</si>
  <si>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</si>
  <si>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</si>
  <si>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</si>
  <si>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</si>
  <si>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</si>
  <si>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</si>
  <si>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</si>
  <si>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</si>
  <si>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</si>
  <si>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</si>
  <si>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</si>
  <si>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</si>
  <si>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</si>
  <si>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</si>
  <si>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</si>
  <si>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</si>
  <si>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</si>
  <si>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</si>
  <si>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</si>
  <si>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</si>
  <si>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</si>
  <si>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</si>
  <si>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</si>
  <si>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</si>
  <si>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</si>
  <si>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</si>
  <si>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</si>
  <si>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</si>
  <si>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</si>
  <si>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</si>
  <si>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</si>
  <si>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</si>
  <si>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</si>
  <si>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</si>
  <si>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</si>
  <si>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</si>
  <si>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</si>
  <si>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</si>
  <si>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</si>
  <si>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</si>
  <si>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</si>
  <si>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</si>
  <si>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</si>
  <si>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</si>
  <si>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</si>
  <si>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</si>
  <si>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</si>
  <si>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</si>
  <si>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</si>
  <si>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</si>
  <si>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</si>
  <si>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</si>
  <si>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</si>
  <si>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</si>
  <si>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</si>
  <si>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</si>
  <si>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</si>
  <si>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</si>
  <si>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</si>
  <si>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</si>
  <si>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</si>
  <si>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</si>
  <si>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</si>
  <si>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</si>
  <si>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</si>
  <si>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</si>
  <si>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</si>
  <si>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</si>
  <si>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</si>
  <si>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</si>
  <si>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</si>
  <si>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</si>
  <si>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</si>
  <si>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</si>
  <si>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</si>
  <si>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</si>
  <si>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</si>
  <si>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</si>
  <si>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</si>
  <si>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</si>
  <si>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</si>
  <si>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</si>
  <si>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</si>
  <si>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</si>
  <si>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</si>
  <si>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</si>
  <si>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</si>
  <si>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</si>
  <si>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</si>
  <si>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</si>
  <si>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</si>
  <si>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</si>
  <si>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</si>
  <si>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</si>
  <si>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</si>
  <si>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</si>
  <si>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</si>
  <si>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</si>
  <si>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</si>
  <si>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</si>
  <si>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</si>
  <si>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</si>
  <si>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</si>
  <si>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</si>
  <si>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</si>
  <si>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</si>
  <si>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</si>
  <si>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</si>
  <si>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</si>
  <si>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</si>
  <si>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</si>
  <si>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</si>
  <si>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</si>
  <si>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</si>
  <si>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</si>
  <si>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</si>
  <si>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</si>
  <si>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</si>
  <si>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</si>
  <si>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</si>
  <si>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</si>
  <si>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</si>
  <si>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</si>
  <si>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</si>
  <si>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</si>
  <si>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</si>
  <si>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</si>
  <si>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</si>
  <si>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</si>
  <si>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</si>
  <si>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</si>
  <si>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</si>
  <si>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</si>
  <si>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</si>
  <si>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</si>
  <si>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</si>
  <si>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</si>
  <si>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</si>
  <si>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</si>
  <si>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</si>
  <si>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</si>
  <si>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</si>
  <si>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</si>
  <si>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</si>
  <si>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</si>
  <si>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</si>
  <si>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</si>
  <si>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</si>
  <si>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</si>
  <si>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</si>
  <si>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</si>
  <si>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</si>
  <si>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</si>
  <si>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</si>
  <si>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</si>
  <si>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</si>
  <si>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</si>
  <si>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</si>
  <si>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</si>
  <si>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</si>
  <si>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</si>
  <si>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</si>
  <si>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</si>
  <si>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</si>
  <si>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</si>
  <si>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</si>
  <si>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</si>
  <si>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</si>
  <si>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</si>
  <si>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</si>
  <si>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</si>
  <si>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</si>
  <si>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</si>
  <si>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</si>
  <si>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</si>
  <si>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</si>
  <si>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</si>
  <si>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</si>
  <si>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</si>
  <si>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</si>
  <si>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</si>
  <si>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</si>
  <si>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</si>
  <si>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</si>
  <si>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</si>
  <si>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</si>
  <si>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</si>
  <si>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</si>
  <si>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</si>
  <si>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</si>
  <si>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</si>
  <si>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</si>
  <si>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</si>
  <si>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</si>
  <si>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</si>
  <si>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</si>
  <si>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</si>
  <si>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</si>
  <si>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</si>
  <si>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</si>
  <si>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</si>
  <si>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</si>
  <si>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</si>
  <si>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</si>
  <si>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</si>
  <si>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</si>
  <si>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</si>
  <si>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</si>
  <si>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</si>
  <si>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</si>
  <si>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</si>
  <si>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</si>
  <si>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</si>
  <si>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</si>
  <si>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</si>
  <si>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</si>
  <si>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</si>
  <si>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</si>
  <si>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</si>
  <si>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</si>
  <si>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</si>
  <si>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</si>
  <si>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</si>
  <si>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</si>
  <si>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</si>
  <si>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</si>
  <si>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</si>
  <si>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</si>
  <si>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</si>
  <si>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</si>
  <si>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</si>
  <si>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</si>
  <si>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</si>
  <si>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</si>
  <si>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</si>
  <si>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</si>
  <si>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</si>
  <si>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</si>
  <si>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</si>
  <si>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</si>
  <si>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</si>
  <si>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</si>
  <si>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</si>
  <si>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</si>
  <si>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</si>
  <si>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</si>
  <si>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</si>
  <si>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</si>
  <si>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</si>
  <si>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</si>
  <si>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</si>
  <si>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</si>
  <si>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</si>
  <si>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</si>
  <si>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</si>
  <si>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</si>
  <si>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</si>
  <si>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</si>
  <si>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</si>
  <si>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</si>
  <si>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</si>
  <si>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</si>
  <si>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</si>
  <si>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</si>
  <si>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</si>
  <si>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</si>
  <si>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</si>
  <si>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</si>
  <si>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</si>
  <si>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</si>
  <si>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</si>
  <si>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</si>
  <si>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</si>
  <si>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</si>
  <si>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</si>
  <si>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</si>
  <si>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</si>
  <si>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</si>
  <si>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</si>
  <si>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</si>
  <si>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</si>
  <si>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</si>
  <si>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</si>
  <si>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</si>
  <si>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</si>
  <si>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</si>
  <si>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</si>
  <si>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</si>
  <si>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</si>
  <si>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</si>
  <si>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</si>
  <si>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</si>
  <si>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</si>
  <si>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</si>
  <si>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</si>
  <si>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</si>
  <si>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</si>
  <si>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</si>
  <si>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</si>
  <si>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</si>
  <si>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</si>
  <si>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</si>
  <si>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</si>
  <si>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</si>
  <si>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</si>
  <si>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</si>
  <si>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</si>
  <si>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</si>
  <si>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</si>
  <si>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</si>
  <si>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</si>
  <si>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</si>
  <si>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</si>
  <si>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</si>
  <si>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</si>
  <si>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</si>
  <si>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</si>
  <si>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</si>
  <si>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</si>
  <si>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</si>
  <si>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</si>
  <si>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</si>
  <si>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</si>
  <si>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</si>
  <si>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</si>
  <si>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</si>
  <si>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</si>
  <si>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</si>
  <si>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</si>
  <si>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</si>
  <si>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</si>
  <si>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</si>
  <si>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</si>
  <si>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</si>
  <si>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</si>
  <si>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</si>
  <si>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</si>
  <si>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</si>
  <si>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</si>
  <si>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</si>
  <si>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</si>
  <si>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</si>
  <si>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</si>
  <si>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</si>
  <si>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</si>
  <si>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</si>
  <si>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</si>
  <si>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</si>
  <si>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</si>
  <si>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</si>
  <si>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</si>
  <si>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</si>
  <si>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</si>
  <si>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</si>
  <si>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</si>
  <si>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</si>
  <si>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</si>
  <si>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</si>
  <si>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</si>
  <si>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</si>
  <si>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</si>
  <si>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</si>
  <si>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</si>
  <si>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</si>
  <si>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</si>
  <si>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</si>
  <si>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</si>
  <si>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</si>
  <si>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</si>
  <si>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</si>
  <si>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</si>
  <si>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</si>
  <si>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</si>
  <si>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</si>
  <si>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</si>
  <si>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</si>
  <si>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</si>
  <si>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</si>
  <si>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</si>
  <si>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</si>
  <si>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</si>
  <si>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</si>
  <si>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</si>
  <si>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</si>
  <si>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</si>
  <si>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</si>
  <si>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</si>
  <si>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</si>
  <si>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</si>
  <si>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</si>
  <si>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</si>
  <si>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</si>
  <si>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</si>
  <si>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</si>
  <si>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</si>
  <si>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</si>
  <si>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</si>
  <si>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</si>
  <si>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</si>
  <si>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</si>
  <si>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</si>
  <si>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</si>
  <si>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</si>
  <si>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</si>
  <si>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</si>
  <si>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</si>
  <si>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</si>
  <si>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</si>
  <si>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</si>
  <si>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</si>
  <si>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</si>
  <si>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</si>
  <si>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</si>
  <si>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</si>
  <si>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</si>
  <si>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</si>
  <si>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</si>
  <si>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</si>
  <si>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</si>
  <si>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</si>
  <si>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</si>
  <si>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</si>
  <si>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</si>
  <si>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</si>
  <si>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</si>
  <si>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</si>
  <si>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</si>
  <si>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</si>
  <si>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</si>
  <si>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</si>
  <si>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</si>
  <si>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</si>
  <si>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</si>
  <si>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</si>
  <si>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</si>
  <si>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</si>
  <si>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</si>
  <si>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</si>
  <si>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</si>
  <si>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</si>
  <si>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</si>
  <si>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</si>
  <si>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</si>
  <si>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</si>
  <si>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</si>
  <si>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</si>
  <si>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</si>
  <si>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</si>
  <si>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</si>
  <si>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</si>
  <si>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</si>
  <si>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</si>
  <si>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</si>
  <si>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</si>
  <si>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</si>
  <si>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</si>
  <si>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</si>
  <si>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</si>
  <si>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</si>
  <si>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</si>
  <si>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</si>
  <si>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</si>
  <si>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</si>
  <si>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</si>
  <si>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</si>
  <si>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</si>
  <si>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</si>
  <si>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</si>
  <si>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</si>
  <si>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</si>
  <si>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</si>
  <si>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</si>
  <si>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</si>
  <si>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</si>
  <si>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</si>
  <si>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</si>
  <si>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</si>
  <si>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</si>
  <si>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</si>
  <si>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</si>
  <si>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</si>
  <si>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</si>
  <si>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</si>
  <si>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</si>
  <si>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</si>
  <si>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</si>
  <si>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</si>
  <si>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</si>
  <si>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</si>
  <si>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</si>
  <si>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</si>
  <si>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</si>
  <si>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</si>
  <si>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</si>
  <si>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</si>
  <si>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</si>
  <si>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</si>
  <si>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</si>
  <si>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</si>
  <si>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</si>
  <si>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</si>
  <si>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</si>
  <si>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</si>
  <si>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</si>
  <si>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</si>
  <si>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</si>
  <si>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</si>
  <si>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</si>
  <si>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</si>
  <si>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</si>
  <si>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</si>
  <si>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</si>
  <si>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</si>
  <si>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</si>
  <si>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</si>
  <si>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</si>
  <si>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</si>
  <si>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</si>
  <si>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</si>
  <si>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</si>
  <si>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</si>
  <si>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</si>
  <si>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</si>
  <si>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</si>
  <si>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</si>
  <si>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</si>
  <si>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</si>
  <si>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</si>
  <si>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</si>
  <si>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</si>
  <si>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</si>
  <si>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</si>
  <si>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</si>
  <si>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</si>
  <si>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</si>
  <si>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</si>
  <si>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</si>
  <si>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</si>
  <si>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</si>
  <si>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</si>
  <si>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</si>
  <si>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</si>
  <si>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</si>
  <si>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</si>
  <si>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</si>
  <si>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</si>
  <si>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</si>
  <si>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</si>
  <si>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</si>
  <si>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</si>
  <si>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</si>
  <si>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</si>
  <si>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</si>
  <si>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</si>
  <si>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</si>
  <si>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</si>
  <si>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</si>
  <si>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</si>
  <si>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</si>
  <si>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</si>
  <si>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</si>
  <si>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</si>
  <si>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</si>
  <si>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</si>
  <si>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</si>
  <si>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</si>
  <si>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</si>
  <si>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</si>
  <si>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</si>
  <si>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</si>
  <si>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</si>
  <si>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</si>
  <si>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</si>
  <si>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</si>
  <si>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</si>
  <si>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</si>
  <si>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</si>
  <si>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</si>
  <si>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</si>
  <si>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</si>
  <si>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</si>
  <si>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</si>
  <si>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</si>
  <si>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</si>
  <si>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</si>
  <si>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</si>
  <si>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</si>
  <si>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</si>
  <si>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</si>
  <si>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</si>
  <si>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</si>
  <si>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</si>
  <si>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</si>
  <si>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</si>
  <si>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</si>
  <si>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</si>
  <si>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</si>
  <si>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</si>
  <si>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</si>
  <si>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</si>
  <si>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</si>
  <si>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</si>
  <si>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</si>
  <si>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</si>
  <si>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</si>
  <si>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</si>
  <si>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</si>
  <si>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</si>
  <si>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</si>
  <si>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</si>
  <si>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</si>
  <si>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</si>
  <si>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</si>
  <si>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</si>
  <si>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</si>
  <si>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</si>
  <si>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</si>
  <si>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</si>
  <si>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</si>
  <si>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</si>
  <si>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</si>
  <si>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</si>
  <si>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</si>
  <si>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</si>
  <si>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</si>
  <si>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</si>
  <si>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</si>
  <si>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</si>
  <si>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</si>
  <si>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</si>
  <si>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</si>
  <si>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</si>
  <si>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</si>
  <si>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</si>
  <si>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</si>
  <si>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</si>
  <si>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</si>
  <si>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</si>
  <si>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</si>
  <si>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</si>
  <si>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</si>
  <si>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</si>
  <si>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</si>
  <si>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</si>
  <si>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</si>
  <si>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</si>
  <si>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</si>
  <si>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</si>
  <si>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</si>
  <si>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</si>
  <si>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</si>
  <si>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</si>
  <si>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</si>
  <si>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</si>
  <si>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</si>
  <si>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</si>
  <si>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</si>
  <si>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</si>
  <si>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</si>
  <si>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</si>
  <si>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</si>
  <si>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</si>
  <si>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</si>
  <si>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</si>
  <si>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</si>
  <si>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</si>
  <si>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</si>
  <si>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</si>
  <si>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</si>
  <si>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</si>
  <si>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</si>
  <si>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</si>
  <si>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</si>
  <si>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</si>
  <si>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</si>
  <si>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</si>
  <si>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</si>
  <si>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</si>
  <si>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</si>
  <si>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</si>
  <si>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</si>
  <si>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</si>
  <si>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</si>
  <si>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</si>
  <si>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</si>
  <si>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</si>
  <si>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</si>
  <si>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</si>
  <si>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</si>
  <si>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</si>
  <si>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</si>
  <si>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</si>
  <si>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</si>
  <si>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</si>
  <si>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</si>
  <si>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</si>
  <si>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</si>
  <si>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</si>
  <si>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</si>
  <si>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</si>
  <si>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</si>
  <si>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</si>
  <si>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</si>
  <si>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</si>
  <si>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</si>
  <si>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</si>
  <si>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</si>
  <si>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</si>
  <si>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</si>
  <si>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</si>
  <si>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</si>
  <si>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</si>
  <si>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</si>
  <si>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</si>
  <si>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</si>
  <si>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</si>
  <si>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</si>
  <si>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</si>
  <si>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</si>
  <si>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</si>
  <si>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</si>
  <si>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</si>
  <si>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</si>
  <si>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</si>
  <si>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</si>
  <si>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</si>
  <si>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</si>
  <si>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</si>
  <si>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</si>
  <si>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</si>
  <si>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</si>
  <si>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</si>
  <si>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</si>
  <si>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</si>
  <si>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</si>
  <si>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</si>
  <si>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</si>
  <si>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</si>
  <si>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</si>
  <si>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</si>
  <si>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</si>
  <si>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</si>
  <si>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</si>
  <si>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</si>
  <si>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</si>
  <si>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</si>
  <si>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</si>
  <si>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</si>
  <si>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</si>
  <si>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</si>
  <si>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</si>
  <si>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</si>
  <si>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</si>
  <si>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</si>
  <si>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</si>
  <si>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</si>
  <si>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</si>
  <si>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</si>
  <si>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</si>
  <si>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</si>
  <si>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</si>
  <si>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</si>
  <si>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</si>
  <si>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</si>
  <si>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</si>
  <si>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</si>
  <si>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</si>
  <si>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</si>
  <si>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</si>
  <si>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</si>
  <si>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</si>
  <si>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</si>
  <si>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</si>
  <si>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</si>
  <si>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</si>
  <si>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</si>
  <si>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</si>
  <si>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</si>
  <si>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</si>
  <si>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</si>
  <si>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</si>
  <si>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</si>
  <si>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</si>
  <si>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</si>
  <si>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</si>
  <si>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</si>
  <si>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</si>
  <si>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</si>
  <si>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</si>
  <si>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</si>
  <si>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</si>
  <si>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</si>
  <si>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</si>
  <si>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</si>
  <si>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</si>
  <si>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</si>
  <si>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</si>
  <si>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</si>
  <si>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</si>
  <si>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</si>
  <si>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</si>
  <si>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</si>
  <si>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</si>
  <si>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</si>
  <si>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</si>
  <si>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</si>
  <si>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</si>
  <si>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</si>
  <si>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</si>
  <si>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</si>
  <si>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</si>
  <si>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</si>
  <si>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</si>
  <si>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</si>
  <si>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</si>
  <si>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</si>
  <si>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</si>
  <si>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</si>
  <si>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</si>
  <si>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</si>
  <si>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</si>
  <si>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</si>
  <si>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</si>
  <si>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</si>
  <si>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</si>
  <si>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</si>
  <si>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</si>
  <si>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</si>
  <si>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</si>
  <si>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</si>
  <si>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</si>
  <si>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</si>
  <si>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</si>
  <si>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</si>
  <si>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</si>
  <si>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</si>
  <si>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</si>
  <si>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</si>
  <si>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</si>
  <si>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</si>
  <si>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</si>
  <si>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</si>
  <si>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</si>
  <si>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</si>
  <si>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</si>
  <si>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</si>
  <si>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</si>
  <si>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</si>
  <si>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</si>
  <si>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</si>
  <si>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</si>
  <si>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</si>
  <si>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</si>
  <si>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</si>
  <si>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</si>
  <si>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</si>
  <si>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</si>
  <si>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</si>
  <si>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</si>
  <si>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</si>
  <si>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</si>
  <si>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</si>
  <si>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</si>
  <si>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</si>
  <si>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</si>
  <si>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</si>
  <si>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</si>
  <si>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</si>
  <si>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</si>
  <si>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</si>
  <si>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</si>
  <si>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</si>
  <si>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</si>
  <si>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</si>
  <si>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</si>
  <si>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</si>
  <si>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</si>
  <si>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</si>
  <si>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</si>
  <si>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</si>
  <si>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</si>
  <si>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</si>
  <si>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</si>
  <si>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</si>
  <si>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</si>
  <si>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</si>
  <si>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</si>
  <si>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</si>
  <si>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</si>
  <si>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</si>
  <si>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</si>
  <si>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</si>
  <si>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</si>
  <si>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</si>
  <si>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</si>
  <si>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</si>
  <si>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</si>
  <si>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</si>
  <si>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</si>
  <si>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</si>
  <si>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</si>
  <si>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</si>
  <si>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</si>
  <si>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</si>
  <si>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</si>
  <si>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</si>
  <si>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</si>
  <si>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</si>
  <si>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</si>
  <si>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</si>
  <si>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</si>
  <si>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</si>
  <si>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</si>
  <si>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</si>
  <si>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</si>
  <si>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</si>
  <si>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</si>
  <si>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</si>
  <si>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</si>
  <si>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</si>
  <si>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</si>
  <si>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</si>
  <si>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</si>
  <si>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</si>
  <si>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</si>
  <si>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</si>
  <si>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</si>
  <si>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</si>
  <si>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</si>
  <si>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</si>
  <si>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</si>
  <si>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</si>
  <si>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</si>
  <si>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</si>
  <si>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</si>
  <si>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</si>
  <si>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</si>
  <si>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</si>
  <si>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</si>
  <si>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</si>
  <si>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</si>
  <si>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</si>
  <si>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</si>
  <si>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</si>
  <si>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</si>
  <si>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</si>
  <si>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</si>
  <si>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</si>
  <si>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</si>
  <si>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</si>
  <si>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</si>
  <si>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</si>
  <si>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</si>
  <si>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</si>
  <si>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</si>
  <si>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</si>
  <si>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</si>
  <si>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</si>
  <si>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</si>
  <si>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</si>
  <si>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</si>
  <si>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</si>
  <si>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</si>
  <si>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</si>
  <si>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</si>
  <si>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</si>
  <si>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</si>
  <si>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</si>
  <si>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</si>
  <si>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</si>
  <si>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</si>
  <si>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</si>
  <si>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</si>
  <si>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</si>
  <si>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</si>
  <si>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</si>
  <si>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</si>
  <si>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</si>
  <si>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</si>
  <si>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</si>
  <si>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</si>
  <si>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</si>
  <si>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</si>
  <si>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</si>
  <si>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</si>
  <si>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</si>
  <si>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</si>
  <si>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</si>
  <si>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</si>
  <si>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</si>
  <si>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</si>
  <si>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</si>
  <si>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</si>
  <si>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</si>
  <si>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</si>
  <si>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</si>
  <si>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</si>
  <si>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</si>
  <si>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</si>
  <si>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</si>
  <si>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</si>
  <si>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</si>
  <si>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</si>
  <si>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</si>
  <si>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</si>
  <si>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</si>
  <si>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</si>
  <si>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</si>
  <si>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</si>
  <si>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</si>
  <si>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</si>
  <si>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</si>
  <si>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</si>
  <si>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</si>
  <si>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</si>
  <si>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</si>
  <si>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</si>
  <si>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</si>
  <si>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</si>
  <si>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</si>
  <si>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</si>
  <si>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</si>
  <si>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</si>
  <si>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</si>
  <si>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</si>
  <si>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</si>
  <si>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</si>
  <si>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</si>
  <si>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</si>
  <si>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</si>
  <si>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</si>
  <si>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</si>
  <si>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</si>
  <si>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</si>
  <si>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</si>
  <si>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</si>
  <si>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</si>
  <si>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</si>
  <si>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</si>
  <si>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</si>
  <si>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</si>
  <si>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</si>
  <si>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</si>
  <si>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</si>
  <si>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</si>
  <si>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</si>
  <si>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</si>
  <si>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</si>
  <si>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</si>
  <si>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</si>
  <si>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</si>
  <si>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</si>
  <si>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</si>
  <si>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</si>
  <si>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</si>
  <si>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</si>
  <si>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</si>
  <si>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</si>
  <si>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</si>
  <si>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</si>
  <si>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</si>
  <si>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</si>
  <si>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</si>
  <si>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</si>
  <si>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</si>
  <si>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</si>
  <si>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</si>
  <si>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</si>
  <si>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</si>
  <si>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</si>
  <si>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</si>
  <si>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</si>
  <si>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</si>
  <si>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</si>
  <si>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</si>
  <si>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</si>
  <si>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</si>
  <si>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</si>
  <si>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</si>
  <si>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</si>
  <si>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</si>
  <si>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</si>
  <si>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</si>
  <si>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</si>
  <si>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</si>
  <si>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</si>
  <si>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</si>
  <si>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</si>
  <si>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</si>
  <si>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</si>
  <si>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</si>
  <si>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</si>
  <si>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</si>
  <si>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</si>
  <si>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</si>
  <si>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</si>
  <si>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</si>
  <si>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</si>
  <si>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</si>
  <si>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</si>
  <si>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</si>
  <si>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</si>
  <si>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</si>
  <si>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</si>
  <si>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</si>
  <si>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</si>
  <si>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</si>
  <si>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</si>
  <si>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</si>
  <si>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</si>
  <si>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</si>
  <si>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</si>
  <si>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</si>
  <si>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</si>
  <si>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</si>
  <si>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</si>
  <si>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</si>
  <si>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</si>
  <si>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</si>
  <si>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</si>
  <si>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</si>
  <si>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</si>
  <si>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</si>
  <si>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</si>
  <si>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</si>
  <si>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</si>
  <si>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</si>
  <si>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</si>
  <si>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</si>
  <si>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</si>
  <si>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</si>
  <si>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</si>
  <si>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</si>
  <si>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</si>
  <si>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</si>
  <si>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</si>
  <si>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</si>
  <si>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</si>
  <si>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</si>
  <si>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</si>
  <si>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</si>
  <si>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</si>
  <si>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</si>
  <si>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</si>
  <si>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</si>
  <si>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</si>
  <si>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</si>
  <si>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</si>
  <si>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</si>
  <si>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</si>
  <si>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</si>
  <si>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</si>
  <si>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</si>
  <si>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</si>
  <si>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</si>
  <si>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</si>
  <si>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</si>
  <si>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</si>
  <si>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</si>
  <si>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</si>
  <si>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</si>
  <si>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</si>
  <si>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</si>
  <si>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</si>
  <si>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</si>
  <si>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</si>
  <si>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</si>
  <si>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</si>
  <si>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</si>
  <si>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</si>
  <si>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</si>
  <si>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</si>
  <si>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</si>
  <si>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</si>
  <si>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</si>
  <si>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</si>
  <si>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</si>
  <si>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</si>
  <si>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</si>
  <si>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</si>
  <si>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</si>
  <si>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</si>
  <si>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</si>
  <si>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</si>
  <si>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</si>
  <si>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</si>
  <si>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</si>
  <si>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</si>
  <si>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</si>
  <si>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</si>
  <si>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</si>
  <si>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</si>
  <si>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</si>
  <si>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</si>
  <si>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</si>
  <si>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</si>
  <si>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</si>
  <si>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</si>
  <si>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</si>
  <si>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</si>
  <si>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</si>
  <si>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</si>
  <si>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</si>
  <si>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</si>
  <si>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</si>
  <si>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</si>
  <si>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</si>
  <si>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</si>
  <si>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</si>
  <si>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</si>
  <si>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</si>
  <si>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</si>
  <si>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</si>
  <si>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</si>
  <si>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</si>
  <si>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</si>
  <si>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</si>
  <si>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</si>
  <si>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</si>
  <si>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</si>
  <si>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</si>
  <si>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</si>
  <si>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</si>
  <si>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</si>
  <si>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</si>
  <si>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</si>
  <si>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</si>
  <si>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</si>
  <si>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</si>
  <si>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</si>
  <si>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</si>
  <si>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</si>
  <si>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</si>
  <si>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</si>
  <si>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</si>
  <si>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</si>
  <si>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</si>
  <si>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</si>
  <si>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</si>
  <si>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</si>
  <si>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</si>
  <si>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</si>
  <si>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</si>
  <si>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</si>
  <si>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</si>
  <si>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</si>
  <si>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</si>
  <si>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</si>
  <si>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</si>
  <si>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</si>
  <si>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</si>
  <si>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</si>
  <si>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</si>
  <si>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</si>
  <si>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</si>
  <si>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</si>
  <si>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</si>
  <si>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</si>
  <si>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</si>
  <si>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</si>
  <si>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</si>
  <si>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</si>
  <si>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</si>
  <si>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</si>
  <si>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</si>
  <si>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</si>
  <si>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</si>
  <si>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</si>
  <si>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</si>
  <si>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</si>
  <si>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</si>
  <si>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</si>
  <si>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</si>
  <si>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</si>
  <si>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</si>
  <si>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</si>
  <si>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</si>
  <si>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</si>
  <si>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</si>
  <si>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</si>
  <si>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</si>
  <si>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</si>
  <si>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</si>
  <si>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</si>
  <si>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</si>
  <si>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</si>
  <si>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</si>
  <si>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</si>
  <si>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</si>
  <si>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</si>
  <si>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</si>
  <si>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</si>
  <si>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</si>
  <si>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</si>
  <si>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</si>
  <si>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</si>
  <si>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</si>
  <si>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</si>
  <si>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</si>
  <si>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</si>
  <si>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</si>
  <si>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</si>
  <si>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</si>
  <si>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</si>
  <si>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</si>
  <si>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</si>
  <si>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</si>
  <si>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</si>
  <si>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</si>
  <si>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</si>
  <si>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</si>
  <si>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</si>
  <si>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</si>
  <si>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</si>
  <si>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</si>
  <si>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</si>
  <si>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</si>
  <si>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</si>
  <si>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</si>
  <si>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</si>
  <si>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</si>
  <si>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</si>
  <si>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</si>
  <si>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</si>
  <si>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</si>
  <si>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</si>
  <si>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</si>
  <si>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</si>
  <si>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</si>
  <si>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</si>
  <si>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</si>
  <si>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</si>
  <si>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</si>
  <si>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</si>
  <si>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</si>
  <si>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</si>
  <si>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</si>
  <si>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</si>
  <si>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</si>
  <si>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</si>
  <si>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</si>
  <si>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</si>
  <si>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</si>
  <si>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</si>
  <si>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</si>
  <si>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</si>
  <si>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</si>
  <si>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</si>
  <si>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</si>
  <si>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</si>
  <si>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</si>
  <si>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</si>
  <si>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</si>
  <si>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</si>
  <si>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</si>
  <si>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</si>
  <si>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</si>
  <si>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</si>
  <si>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</si>
  <si>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</si>
  <si>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</si>
  <si>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</si>
  <si>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</si>
  <si>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</si>
  <si>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</si>
  <si>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</si>
  <si>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</si>
  <si>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</si>
  <si>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</si>
  <si>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</si>
  <si>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</si>
  <si>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</si>
  <si>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</si>
  <si>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</si>
  <si>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</si>
  <si>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</si>
  <si>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</si>
  <si>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</si>
  <si>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</si>
  <si>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</si>
  <si>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</si>
  <si>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</si>
  <si>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</si>
  <si>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</si>
  <si>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</si>
  <si>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</si>
  <si>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</si>
  <si>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</si>
  <si>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</si>
  <si>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</si>
  <si>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</si>
  <si>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</si>
  <si>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</si>
  <si>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</si>
  <si>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</si>
  <si>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</si>
  <si>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</si>
  <si>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</si>
  <si>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</si>
  <si>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</si>
  <si>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</si>
  <si>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</si>
  <si>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</si>
  <si>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</si>
  <si>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</si>
  <si>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</si>
  <si>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</si>
  <si>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</si>
  <si>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</si>
  <si>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</si>
  <si>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</si>
  <si>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</si>
  <si>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</si>
  <si>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</si>
  <si>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</si>
  <si>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</si>
  <si>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</si>
  <si>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</si>
  <si>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</si>
  <si>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</si>
  <si>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</si>
  <si>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</si>
  <si>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</si>
  <si>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</si>
  <si>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</si>
  <si>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</si>
  <si>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</si>
  <si>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</si>
  <si>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</si>
  <si>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</si>
  <si>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</si>
  <si>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</si>
  <si>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</si>
  <si>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</si>
  <si>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</si>
  <si>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</si>
  <si>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</si>
  <si>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</si>
  <si>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</si>
  <si>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</si>
  <si>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</si>
  <si>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</si>
  <si>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</si>
  <si>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</si>
  <si>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</si>
  <si>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</si>
  <si>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</si>
  <si>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</si>
  <si>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</si>
  <si>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</si>
  <si>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</si>
  <si>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</si>
  <si>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</si>
  <si>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</si>
  <si>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</si>
  <si>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</si>
  <si>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</si>
  <si>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</si>
  <si>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</si>
  <si>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</si>
  <si>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</si>
  <si>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</si>
  <si>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</si>
  <si>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</si>
  <si>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</si>
  <si>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</si>
  <si>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</si>
  <si>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</si>
  <si>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</si>
  <si>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</si>
  <si>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</si>
  <si>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</si>
  <si>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</si>
  <si>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</si>
  <si>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</si>
  <si>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</si>
  <si>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</si>
  <si>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</si>
  <si>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</si>
  <si>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</si>
  <si>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</si>
  <si>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</si>
  <si>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</si>
  <si>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</si>
  <si>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</si>
  <si>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</si>
  <si>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</si>
  <si>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</si>
  <si>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</si>
  <si>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</si>
  <si>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</si>
  <si>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</si>
  <si>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</si>
  <si>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</si>
  <si>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</si>
  <si>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</si>
  <si>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</si>
  <si>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</si>
  <si>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</si>
  <si>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</si>
  <si>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</si>
  <si>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</si>
  <si>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</si>
  <si>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</si>
  <si>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</si>
  <si>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</si>
  <si>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</si>
  <si>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</si>
  <si>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</si>
  <si>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</si>
  <si>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</si>
  <si>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</si>
  <si>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</si>
  <si>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</si>
  <si>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</si>
  <si>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</si>
  <si>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</si>
  <si>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</si>
  <si>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</si>
  <si>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</si>
  <si>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</si>
  <si>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</si>
  <si>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</si>
  <si>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</si>
  <si>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</si>
  <si>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</si>
  <si>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</si>
  <si>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</si>
  <si>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</si>
  <si>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</si>
  <si>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</si>
  <si>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</si>
  <si>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</si>
  <si>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</si>
  <si>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</si>
  <si>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</si>
  <si>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</si>
  <si>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</si>
  <si>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</si>
  <si>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</si>
  <si>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</si>
  <si>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</si>
  <si>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</si>
  <si>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</si>
  <si>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</si>
  <si>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</si>
  <si>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</si>
  <si>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</si>
  <si>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</si>
  <si>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</si>
  <si>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</si>
  <si>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</si>
  <si>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</si>
  <si>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</si>
  <si>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</si>
  <si>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</si>
  <si>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</si>
  <si>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</si>
  <si>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</si>
  <si>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</si>
  <si>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</si>
  <si>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</si>
  <si>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</si>
  <si>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</si>
  <si>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</si>
  <si>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</si>
  <si>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</si>
  <si>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</si>
  <si>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</si>
  <si>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</si>
  <si>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</si>
  <si>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</si>
  <si>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</si>
  <si>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</si>
  <si>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</si>
  <si>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</si>
  <si>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</si>
  <si>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</si>
  <si>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</si>
  <si>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</si>
  <si>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</si>
  <si>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</si>
  <si>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</si>
  <si>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</si>
  <si>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</si>
  <si>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</si>
  <si>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</si>
  <si>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</si>
  <si>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</si>
  <si>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</si>
  <si>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</si>
  <si>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</si>
  <si>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</si>
  <si>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</si>
  <si>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</si>
  <si>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</si>
  <si>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</si>
  <si>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</si>
  <si>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</si>
  <si>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</si>
  <si>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</si>
  <si>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</si>
  <si>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</si>
  <si>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</si>
  <si>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</si>
  <si>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</si>
  <si>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</si>
  <si>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</si>
  <si>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</si>
  <si>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</si>
  <si>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</si>
  <si>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</si>
  <si>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</si>
  <si>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</si>
  <si>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</si>
  <si>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</si>
  <si>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</si>
  <si>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</si>
  <si>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</si>
  <si>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</si>
  <si>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</si>
  <si>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</si>
  <si>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</si>
  <si>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</si>
  <si>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</si>
  <si>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</si>
  <si>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</si>
  <si>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</si>
  <si>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</si>
  <si>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</si>
  <si>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</si>
  <si>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</si>
  <si>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</si>
  <si>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</si>
  <si>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</si>
  <si>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</si>
  <si>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</si>
  <si>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</si>
  <si>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</si>
  <si>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</si>
  <si>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</si>
  <si>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</si>
  <si>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</si>
  <si>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</si>
  <si>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</si>
  <si>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</si>
  <si>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</si>
  <si>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</si>
  <si>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</si>
  <si>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</si>
  <si>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</si>
  <si>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</si>
  <si>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</si>
  <si>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</si>
  <si>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</si>
  <si>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</si>
  <si>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</si>
  <si>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</si>
  <si>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</si>
  <si>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</si>
  <si>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</si>
  <si>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</si>
  <si>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</si>
  <si>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</si>
  <si>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</si>
  <si>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</si>
  <si>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</si>
  <si>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</si>
  <si>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</si>
  <si>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</si>
  <si>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</si>
  <si>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</si>
  <si>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</si>
  <si>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</si>
  <si>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</si>
  <si>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</si>
  <si>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</si>
  <si>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</si>
  <si>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</si>
  <si>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</si>
  <si>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</si>
  <si>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</si>
  <si>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</si>
  <si>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</si>
  <si>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</si>
  <si>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</si>
  <si>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</si>
  <si>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</si>
  <si>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</si>
  <si>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</si>
  <si>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</si>
  <si>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</si>
  <si>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</si>
  <si>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</si>
  <si>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</si>
  <si>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</si>
  <si>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</si>
  <si>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</si>
  <si>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</si>
  <si>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</si>
  <si>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</si>
  <si>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</si>
  <si>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</si>
  <si>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</si>
  <si>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</si>
  <si>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</si>
  <si>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</si>
  <si>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</si>
  <si>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</si>
  <si>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</si>
  <si>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</si>
  <si>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</si>
  <si>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</si>
  <si>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</si>
  <si>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</si>
  <si>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</si>
  <si>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</si>
  <si>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</si>
  <si>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</si>
  <si>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</si>
  <si>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</si>
  <si>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</si>
  <si>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</si>
  <si>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</si>
  <si>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</si>
  <si>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</si>
  <si>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</si>
  <si>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</si>
  <si>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</si>
  <si>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</si>
  <si>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</si>
  <si>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</si>
  <si>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</si>
  <si>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</si>
  <si>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</si>
  <si>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</si>
  <si>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</si>
  <si>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</si>
  <si>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</si>
  <si>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</si>
  <si>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</si>
  <si>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</si>
  <si>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</si>
  <si>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</si>
  <si>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</si>
  <si>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</si>
  <si>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</si>
  <si>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</si>
  <si>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</si>
  <si>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</si>
  <si>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</si>
  <si>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</si>
  <si>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</si>
  <si>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</si>
  <si>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</si>
  <si>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</si>
  <si>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</si>
  <si>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</si>
  <si>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</si>
  <si>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</si>
  <si>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</si>
  <si>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</si>
  <si>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</si>
  <si>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</si>
  <si>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</si>
  <si>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</si>
  <si>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</si>
  <si>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</si>
  <si>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</si>
  <si>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</si>
  <si>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</si>
  <si>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</si>
  <si>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</si>
  <si>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</si>
  <si>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</si>
  <si>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</si>
  <si>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</si>
  <si>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</si>
  <si>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</si>
  <si>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</si>
  <si>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</si>
  <si>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</si>
  <si>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</si>
  <si>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</si>
  <si>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</si>
  <si>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</si>
  <si>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</si>
  <si>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</si>
  <si>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</si>
  <si>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</si>
  <si>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</si>
  <si>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</si>
  <si>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</si>
  <si>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</si>
  <si>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</si>
  <si>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</si>
  <si>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</si>
  <si>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</si>
  <si>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</si>
  <si>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</si>
  <si>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</si>
  <si>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</si>
  <si>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</si>
  <si>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</si>
  <si>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</si>
  <si>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</si>
  <si>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</si>
  <si>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</si>
  <si>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</si>
  <si>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</si>
  <si>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</si>
  <si>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</si>
  <si>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</si>
  <si>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</si>
  <si>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</si>
  <si>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</si>
  <si>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</si>
  <si>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</si>
  <si>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</si>
  <si>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</si>
  <si>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</si>
  <si>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</si>
  <si>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</si>
  <si>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</si>
  <si>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</si>
  <si>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</si>
  <si>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</si>
  <si>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</si>
  <si>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</si>
  <si>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</si>
  <si>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</si>
  <si>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</si>
  <si>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</si>
  <si>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</si>
  <si>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</si>
  <si>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</si>
  <si>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</si>
  <si>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</si>
  <si>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</si>
  <si>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</si>
  <si>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</si>
  <si>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</si>
  <si>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</si>
  <si>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</si>
  <si>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</si>
  <si>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</si>
  <si>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</si>
  <si>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</si>
  <si>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</si>
  <si>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</si>
  <si>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</si>
  <si>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</si>
  <si>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</si>
  <si>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</si>
  <si>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</si>
  <si>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</si>
  <si>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</si>
  <si>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</si>
  <si>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</si>
  <si>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</si>
  <si>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</si>
  <si>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</si>
  <si>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</si>
  <si>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</si>
  <si>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</si>
  <si>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</si>
  <si>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</si>
  <si>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</si>
  <si>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</si>
  <si>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</si>
  <si>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</si>
  <si>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</si>
  <si>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</si>
  <si>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</si>
  <si>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</si>
  <si>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</si>
  <si>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</si>
  <si>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</si>
  <si>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</si>
  <si>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</si>
  <si>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</si>
  <si>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</si>
  <si>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</si>
  <si>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</si>
  <si>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</si>
  <si>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</si>
  <si>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</si>
  <si>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</si>
  <si>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</si>
  <si>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</si>
  <si>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</si>
  <si>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</si>
  <si>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</si>
  <si>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</si>
  <si>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</si>
  <si>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</si>
  <si>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</si>
  <si>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</si>
  <si>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</si>
  <si>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</si>
  <si>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</si>
  <si>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</si>
  <si>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</si>
  <si>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</si>
  <si>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</si>
  <si>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</si>
  <si>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</si>
  <si>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</si>
  <si>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</si>
  <si>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</si>
  <si>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</si>
  <si>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</si>
  <si>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</si>
  <si>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</si>
  <si>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</si>
  <si>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</si>
  <si>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</si>
  <si>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</si>
  <si>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</si>
  <si>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</si>
  <si>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</si>
  <si>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</si>
  <si>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</si>
  <si>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</si>
  <si>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</si>
  <si>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</si>
  <si>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</si>
  <si>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</si>
  <si>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</si>
  <si>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</si>
  <si>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</si>
  <si>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</si>
  <si>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</si>
  <si>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</si>
  <si>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</si>
  <si>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</si>
  <si>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</si>
  <si>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</si>
  <si>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</si>
  <si>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</si>
  <si>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</si>
  <si>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</si>
  <si>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</si>
  <si>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</si>
  <si>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</si>
  <si>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</si>
  <si>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</si>
  <si>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</si>
  <si>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</si>
  <si>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</si>
  <si>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</si>
  <si>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</si>
  <si>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</si>
  <si>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</si>
  <si>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</si>
  <si>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</si>
  <si>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</si>
  <si>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</si>
  <si>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</si>
  <si>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</si>
  <si>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</si>
  <si>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</si>
  <si>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</si>
  <si>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</si>
  <si>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</si>
  <si>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</si>
  <si>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</si>
  <si>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</si>
  <si>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</si>
  <si>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</si>
  <si>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</si>
  <si>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</si>
  <si>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</si>
  <si>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</si>
  <si>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</si>
  <si>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</si>
  <si>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</si>
  <si>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</si>
  <si>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</si>
  <si>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</si>
  <si>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</si>
  <si>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</si>
  <si>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</si>
  <si>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</si>
  <si>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</si>
  <si>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</si>
  <si>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</si>
  <si>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</si>
  <si>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</si>
  <si>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</si>
  <si>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</si>
  <si>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</si>
  <si>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</si>
  <si>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</si>
  <si>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</si>
  <si>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</si>
  <si>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</si>
  <si>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</si>
  <si>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</si>
  <si>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</si>
  <si>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</si>
  <si>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</si>
  <si>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</si>
  <si>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</si>
  <si>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</si>
  <si>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</si>
  <si>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</si>
  <si>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</si>
  <si>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</si>
  <si>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</si>
  <si>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</si>
  <si>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</si>
  <si>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</si>
  <si>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</si>
  <si>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</si>
  <si>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</si>
  <si>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</si>
  <si>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</si>
  <si>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</si>
  <si>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</si>
  <si>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</si>
  <si>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</si>
  <si>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</si>
  <si>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</si>
  <si>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</si>
  <si>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</si>
  <si>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</si>
  <si>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</si>
  <si>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</si>
  <si>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</si>
  <si>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</si>
  <si>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</si>
  <si>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</si>
  <si>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</si>
  <si>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</si>
  <si>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</si>
  <si>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</si>
  <si>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</si>
  <si>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</si>
  <si>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</si>
  <si>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</si>
  <si>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</si>
  <si>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</si>
  <si>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</si>
  <si>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</si>
  <si>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</si>
  <si>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</si>
  <si>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</si>
  <si>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</si>
  <si>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</si>
  <si>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</si>
  <si>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</si>
  <si>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</si>
  <si>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</si>
  <si>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</si>
  <si>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</si>
  <si>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</si>
  <si>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</si>
  <si>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</si>
  <si>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</si>
  <si>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</si>
  <si>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</si>
  <si>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</si>
  <si>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</si>
  <si>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</si>
  <si>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</si>
  <si>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</si>
  <si>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</si>
  <si>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</si>
  <si>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</si>
  <si>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</si>
  <si>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</si>
  <si>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</si>
  <si>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</si>
  <si>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</si>
  <si>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</si>
  <si>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</si>
  <si>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</si>
  <si>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</si>
  <si>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</si>
  <si>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</si>
  <si>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</si>
  <si>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</si>
  <si>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</si>
  <si>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</si>
  <si>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</si>
  <si>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</si>
  <si>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</si>
  <si>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</si>
  <si>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</si>
  <si>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</si>
  <si>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</si>
  <si>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</si>
  <si>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</si>
  <si>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</si>
  <si>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</si>
  <si>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</si>
  <si>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</si>
  <si>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</si>
  <si>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</si>
  <si>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</si>
  <si>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</si>
  <si>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</si>
  <si>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</si>
  <si>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</si>
  <si>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</si>
  <si>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</si>
  <si>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</si>
  <si>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</si>
  <si>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</si>
  <si>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</si>
  <si>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</si>
  <si>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</si>
  <si>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</si>
  <si>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</si>
  <si>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</si>
  <si>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</si>
  <si>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</si>
  <si>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</si>
  <si>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</si>
  <si>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</si>
  <si>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</si>
  <si>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</si>
  <si>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</si>
  <si>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</si>
  <si>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</si>
  <si>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</si>
  <si>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</si>
  <si>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</si>
  <si>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</si>
  <si>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</si>
  <si>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</si>
  <si>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</si>
  <si>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</si>
  <si>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</si>
  <si>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</si>
  <si>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</si>
  <si>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</si>
  <si>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</si>
  <si>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</si>
  <si>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</si>
  <si>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</si>
  <si>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</si>
  <si>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</si>
  <si>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</si>
  <si>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</si>
  <si>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</si>
  <si>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</si>
  <si>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</si>
  <si>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</si>
  <si>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</si>
  <si>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</si>
  <si>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</si>
  <si>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</si>
  <si>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</si>
  <si>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</si>
  <si>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</si>
  <si>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</si>
  <si>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</si>
  <si>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</si>
  <si>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</si>
  <si>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</si>
  <si>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</si>
  <si>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</si>
  <si>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</si>
  <si>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</si>
  <si>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</si>
  <si>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</si>
  <si>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</si>
  <si>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</si>
  <si>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</si>
  <si>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</si>
  <si>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</si>
  <si>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</si>
  <si>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</si>
  <si>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</si>
  <si>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</si>
  <si>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</si>
  <si>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</si>
  <si>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</si>
  <si>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</si>
  <si>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</si>
  <si>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</si>
  <si>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</si>
  <si>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</si>
  <si>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</si>
  <si>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</si>
  <si>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</si>
  <si>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</si>
  <si>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</si>
  <si>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</si>
  <si>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</si>
  <si>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</si>
  <si>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</si>
  <si>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</si>
  <si>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</si>
  <si>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</si>
  <si>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</si>
  <si>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</si>
  <si>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</si>
  <si>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</si>
  <si>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</si>
  <si>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</si>
  <si>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</si>
  <si>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</si>
  <si>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</si>
  <si>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</si>
  <si>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</si>
  <si>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</si>
  <si>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</si>
  <si>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</si>
  <si>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</si>
  <si>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</si>
  <si>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</si>
  <si>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</si>
  <si>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</si>
  <si>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</si>
  <si>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</si>
  <si>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</si>
  <si>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</si>
  <si>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</si>
  <si>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</si>
  <si>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</si>
  <si>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</si>
  <si>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</si>
  <si>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</si>
  <si>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</si>
  <si>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</si>
  <si>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</si>
  <si>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</si>
  <si>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</si>
  <si>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</si>
  <si>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</si>
  <si>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</si>
  <si>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</si>
  <si>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</si>
  <si>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</si>
  <si>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</si>
  <si>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</si>
  <si>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</si>
  <si>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</si>
  <si>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</si>
  <si>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</si>
  <si>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</si>
  <si>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</si>
  <si>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</si>
  <si>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</si>
  <si>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</si>
  <si>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</si>
  <si>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</si>
  <si>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</si>
  <si>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</si>
  <si>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</si>
  <si>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</si>
  <si>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</si>
  <si>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</si>
  <si>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</si>
  <si>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</si>
  <si>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</si>
  <si>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</si>
  <si>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</si>
  <si>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</si>
  <si>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</si>
  <si>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</si>
  <si>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</si>
  <si>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</si>
  <si>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</si>
  <si>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</si>
  <si>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</si>
  <si>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</si>
  <si>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</si>
  <si>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</si>
  <si>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</si>
  <si>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</si>
  <si>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</si>
  <si>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</si>
  <si>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</si>
  <si>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</si>
  <si>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</si>
  <si>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</si>
  <si>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</si>
  <si>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</si>
  <si>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</si>
  <si>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</si>
  <si>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</si>
  <si>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</si>
  <si>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</si>
  <si>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</si>
  <si>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</si>
  <si>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</si>
  <si>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</si>
  <si>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</si>
  <si>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</si>
  <si>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</si>
  <si>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</si>
  <si>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</si>
  <si>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</si>
  <si>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</si>
  <si>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</si>
  <si>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</si>
  <si>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</si>
  <si>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</si>
  <si>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</si>
  <si>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</si>
  <si>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</si>
  <si>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</si>
  <si>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</si>
  <si>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</si>
  <si>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</si>
  <si>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</si>
  <si>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</si>
  <si>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</si>
  <si>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</si>
  <si>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</si>
  <si>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</si>
  <si>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</si>
  <si>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</si>
  <si>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</si>
  <si>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</si>
  <si>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</si>
  <si>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</si>
  <si>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</si>
  <si>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</si>
  <si>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</si>
  <si>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</si>
  <si>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</si>
  <si>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</si>
  <si>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</si>
  <si>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</si>
  <si>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</si>
  <si>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</si>
  <si>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</si>
  <si>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</si>
  <si>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</si>
  <si>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</si>
  <si>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</si>
  <si>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</si>
  <si>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</si>
  <si>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</si>
  <si>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</si>
  <si>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</si>
  <si>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</si>
  <si>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</si>
  <si>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</si>
  <si>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</si>
  <si>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</si>
  <si>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</si>
  <si>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</si>
  <si>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</si>
  <si>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</si>
  <si>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</si>
  <si>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</si>
  <si>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</si>
  <si>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</si>
  <si>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</si>
  <si>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</si>
  <si>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</si>
  <si>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</si>
  <si>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</si>
  <si>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</si>
  <si>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</si>
  <si>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</si>
  <si>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</si>
  <si>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</si>
  <si>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</si>
  <si>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</si>
  <si>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</si>
  <si>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</si>
  <si>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</si>
  <si>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</si>
  <si>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</si>
  <si>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</si>
  <si>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</si>
  <si>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</si>
  <si>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</si>
  <si>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</si>
  <si>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</si>
  <si>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</si>
  <si>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</si>
  <si>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</si>
  <si>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</si>
  <si>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</si>
  <si>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</si>
  <si>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</si>
  <si>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</si>
  <si>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</si>
  <si>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</si>
  <si>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</si>
  <si>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</si>
  <si>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</si>
  <si>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</si>
  <si>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</si>
  <si>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</si>
  <si>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</si>
  <si>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</si>
  <si>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</si>
  <si>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</si>
  <si>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</si>
  <si>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</si>
  <si>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</si>
  <si>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</si>
  <si>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</si>
  <si>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</si>
  <si>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</si>
  <si>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</si>
  <si>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</si>
  <si>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</si>
  <si>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</si>
  <si>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</si>
  <si>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</si>
  <si>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</si>
  <si>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</si>
  <si>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</si>
  <si>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</si>
  <si>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</si>
  <si>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</si>
  <si>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</si>
  <si>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</si>
  <si>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</si>
  <si>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</si>
  <si>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</si>
  <si>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</si>
  <si>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</si>
  <si>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</si>
  <si>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</si>
  <si>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</si>
  <si>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</si>
  <si>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</si>
  <si>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</si>
  <si>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</si>
  <si>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</si>
  <si>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</si>
  <si>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</si>
  <si>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</si>
  <si>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</si>
  <si>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</si>
  <si>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</si>
  <si>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</si>
  <si>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</si>
  <si>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</si>
  <si>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</si>
  <si>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</si>
  <si>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</si>
  <si>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</si>
  <si>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</si>
  <si>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</si>
  <si>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</si>
  <si>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</si>
  <si>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</si>
  <si>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</si>
  <si>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</si>
  <si>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</si>
  <si>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</si>
  <si>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</si>
  <si>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</si>
  <si>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</si>
  <si>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</si>
  <si>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</si>
  <si>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</si>
  <si>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</si>
  <si>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</si>
  <si>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</si>
  <si>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</si>
  <si>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</si>
  <si>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</si>
  <si>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</si>
  <si>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</si>
  <si>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</si>
  <si>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</si>
  <si>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</si>
  <si>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</si>
  <si>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</si>
  <si>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</si>
  <si>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</si>
  <si>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</si>
  <si>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</si>
  <si>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</si>
  <si>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</si>
  <si>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</si>
  <si>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</si>
  <si>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</si>
  <si>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</si>
  <si>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</si>
  <si>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</si>
  <si>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</si>
  <si>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</si>
  <si>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</si>
  <si>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</si>
  <si>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</si>
  <si>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</si>
  <si>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</si>
  <si>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</si>
  <si>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</si>
  <si>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</si>
  <si>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</si>
  <si>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</si>
  <si>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</si>
  <si>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</si>
  <si>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</si>
  <si>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</si>
  <si>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</si>
  <si>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</si>
  <si>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</si>
  <si>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</si>
  <si>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</si>
  <si>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</si>
  <si>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</si>
  <si>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</si>
  <si>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</si>
  <si>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</si>
  <si>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</si>
  <si>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</si>
  <si>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</si>
  <si>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</si>
  <si>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</si>
  <si>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</si>
  <si>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</si>
  <si>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</si>
  <si>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</si>
  <si>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</si>
  <si>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</si>
  <si>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</si>
  <si>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</si>
  <si>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</si>
  <si>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</si>
  <si>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</si>
  <si>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</si>
  <si>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</si>
  <si>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</si>
  <si>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</si>
  <si>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</si>
  <si>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</si>
  <si>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</si>
  <si>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</si>
  <si>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</si>
  <si>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</si>
  <si>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</si>
  <si>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</si>
  <si>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</si>
  <si>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</si>
  <si>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</si>
  <si>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</si>
  <si>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</si>
  <si>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</si>
  <si>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</si>
  <si>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</si>
  <si>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</si>
  <si>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</si>
  <si>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</si>
  <si>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</si>
  <si>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</si>
  <si>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</si>
  <si>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</si>
  <si>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</si>
  <si>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</si>
  <si>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</si>
  <si>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</si>
  <si>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</si>
  <si>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</si>
  <si>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</si>
  <si>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</si>
  <si>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</si>
  <si>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</si>
  <si>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</si>
  <si>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</si>
  <si>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</si>
  <si>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</si>
  <si>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</si>
  <si>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</si>
  <si>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</si>
  <si>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</si>
  <si>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</si>
  <si>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</si>
  <si>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</si>
  <si>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</si>
  <si>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</si>
  <si>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</si>
  <si>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</si>
  <si>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</si>
  <si>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</si>
  <si>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</si>
  <si>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</si>
  <si>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</si>
  <si>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</si>
  <si>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</si>
  <si>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</si>
  <si>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</si>
  <si>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</si>
  <si>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</si>
  <si>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</si>
  <si>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</si>
  <si>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</si>
  <si>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</si>
  <si>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</si>
  <si>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</si>
  <si>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</si>
  <si>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</si>
  <si>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</si>
  <si>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</si>
  <si>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</si>
  <si>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</si>
  <si>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</si>
  <si>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</si>
  <si>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</si>
  <si>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</si>
  <si>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</si>
  <si>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</si>
  <si>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</si>
  <si>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</si>
  <si>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</si>
  <si>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</si>
  <si>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</si>
  <si>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</si>
  <si>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</si>
  <si>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</si>
  <si>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</si>
  <si>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</si>
  <si>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</si>
  <si>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</si>
  <si>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</si>
  <si>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</si>
  <si>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</si>
  <si>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</si>
  <si>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</si>
  <si>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</si>
  <si>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</si>
  <si>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</si>
  <si>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</si>
  <si>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</si>
  <si>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</si>
  <si>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</si>
  <si>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</si>
  <si>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</si>
  <si>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</si>
  <si>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</si>
  <si>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</si>
  <si>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</si>
  <si>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</si>
  <si>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</si>
  <si>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</si>
  <si>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</si>
  <si>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</si>
  <si>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</si>
  <si>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</si>
  <si>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</si>
  <si>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</si>
  <si>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</si>
  <si>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</si>
  <si>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</si>
  <si>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</si>
  <si>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</si>
  <si>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</si>
  <si>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</si>
  <si>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</si>
  <si>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</si>
  <si>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</si>
  <si>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</si>
  <si>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</si>
  <si>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</si>
  <si>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</si>
  <si>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</si>
  <si>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</si>
  <si>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</si>
  <si>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</si>
  <si>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</si>
  <si>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</si>
  <si>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</si>
  <si>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</si>
  <si>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</si>
  <si>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</si>
  <si>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</si>
  <si>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</si>
  <si>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</si>
  <si>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</si>
  <si>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</si>
  <si>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</si>
  <si>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</si>
  <si>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</si>
  <si>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</si>
  <si>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</si>
  <si>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</si>
  <si>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</si>
  <si>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</si>
  <si>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</si>
  <si>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</si>
  <si>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</si>
  <si>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</si>
  <si>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</si>
  <si>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</si>
  <si>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</si>
  <si>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</si>
  <si>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</si>
  <si>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</si>
  <si>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</si>
  <si>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</si>
  <si>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</si>
  <si>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</si>
  <si>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</si>
  <si>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</si>
  <si>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</si>
  <si>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</si>
  <si>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</si>
  <si>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</si>
  <si>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</si>
  <si>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</si>
  <si>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</si>
  <si>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</si>
  <si>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</si>
  <si>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</si>
  <si>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</si>
  <si>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</si>
  <si>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</si>
  <si>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</si>
  <si>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</si>
  <si>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</si>
  <si>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</si>
  <si>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</si>
  <si>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</si>
  <si>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</si>
  <si>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</si>
  <si>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</si>
  <si>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</si>
  <si>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</si>
  <si>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</si>
  <si>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</si>
  <si>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</si>
  <si>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</si>
  <si>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</si>
  <si>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</si>
  <si>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</si>
  <si>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</si>
  <si>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</si>
  <si>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</si>
  <si>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</si>
  <si>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</si>
  <si>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</si>
  <si>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</si>
  <si>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</si>
  <si>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</si>
  <si>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</si>
  <si>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</si>
  <si>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</si>
  <si>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</si>
  <si>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</si>
  <si>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</si>
  <si>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</si>
  <si>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</si>
  <si>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</si>
  <si>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</si>
  <si>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</si>
  <si>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</si>
  <si>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</si>
  <si>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</si>
  <si>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</si>
  <si>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</si>
  <si>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</si>
  <si>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</si>
  <si>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</si>
  <si>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</si>
  <si>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</si>
  <si>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</si>
  <si>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</si>
  <si>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</si>
  <si>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</si>
  <si>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</si>
  <si>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</si>
  <si>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</si>
  <si>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</si>
  <si>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</si>
  <si>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</si>
  <si>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</si>
  <si>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</si>
  <si>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</si>
  <si>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</si>
  <si>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</si>
  <si>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</si>
  <si>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</si>
  <si>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</si>
  <si>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</si>
  <si>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</si>
  <si>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</si>
  <si>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</si>
  <si>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</si>
  <si>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</si>
  <si>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</si>
  <si>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</si>
  <si>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</si>
  <si>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</si>
  <si>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</si>
  <si>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</si>
  <si>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</si>
  <si>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</si>
  <si>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</si>
  <si>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</si>
  <si>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</si>
  <si>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</si>
  <si>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</si>
  <si>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</si>
  <si>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</si>
  <si>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</si>
  <si>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</si>
  <si>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</si>
  <si>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</si>
  <si>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</si>
  <si>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</si>
  <si>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</si>
  <si>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</si>
  <si>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</si>
  <si>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</si>
  <si>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</si>
  <si>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</si>
  <si>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</si>
  <si>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</si>
  <si>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</si>
  <si>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</si>
  <si>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</si>
  <si>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</si>
  <si>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</si>
  <si>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</si>
  <si>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</si>
  <si>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</si>
  <si>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</si>
  <si>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</si>
  <si>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</si>
  <si>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</si>
  <si>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</si>
  <si>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</si>
  <si>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</si>
  <si>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</si>
  <si>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</si>
  <si>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</si>
  <si>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</si>
  <si>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</si>
  <si>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</si>
  <si>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</si>
  <si>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</si>
  <si>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</si>
  <si>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</si>
  <si>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</si>
  <si>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</si>
  <si>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</si>
  <si>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</si>
  <si>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</si>
  <si>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</si>
  <si>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</si>
  <si>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</si>
  <si>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</si>
  <si>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</si>
  <si>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</si>
  <si>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</si>
  <si>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</si>
  <si>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</si>
  <si>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</si>
  <si>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</si>
  <si>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</si>
  <si>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</si>
  <si>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</si>
  <si>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</si>
  <si>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</si>
  <si>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</si>
  <si>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</si>
  <si>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</si>
  <si>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</si>
  <si>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</si>
  <si>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</si>
  <si>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</si>
  <si>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</si>
  <si>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</si>
  <si>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</si>
  <si>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</si>
  <si>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</si>
  <si>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</si>
  <si>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</si>
  <si>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</si>
  <si>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</si>
  <si>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</si>
  <si>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</si>
  <si>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</si>
  <si>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</si>
  <si>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</si>
  <si>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</si>
  <si>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</si>
  <si>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</si>
  <si>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</si>
  <si>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</si>
  <si>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</si>
  <si>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</si>
  <si>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</si>
  <si>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</si>
  <si>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</si>
  <si>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</si>
  <si>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</si>
  <si>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</si>
  <si>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</si>
  <si>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</si>
  <si>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</si>
  <si>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</si>
  <si>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</si>
  <si>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</si>
  <si>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</si>
  <si>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</si>
  <si>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</si>
  <si>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</si>
  <si>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</si>
  <si>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</si>
  <si>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</si>
  <si>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</si>
  <si>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</si>
  <si>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</si>
  <si>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</si>
  <si>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</si>
  <si>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</si>
  <si>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</si>
  <si>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</si>
  <si>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</si>
  <si>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</si>
  <si>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</si>
  <si>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</si>
  <si>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</si>
  <si>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</si>
  <si>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</si>
  <si>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</si>
  <si>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</si>
  <si>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</si>
  <si>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</si>
  <si>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</si>
  <si>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</si>
  <si>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</si>
  <si>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</si>
  <si>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</si>
  <si>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</si>
  <si>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</si>
  <si>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</si>
  <si>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</si>
  <si>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</si>
  <si>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</si>
  <si>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</si>
  <si>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</si>
  <si>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</si>
  <si>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</si>
  <si>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</si>
  <si>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</si>
  <si>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</si>
  <si>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</si>
  <si>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</si>
  <si>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</si>
  <si>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</si>
  <si>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</si>
  <si>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</si>
  <si>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</si>
  <si>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</si>
  <si>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</si>
  <si>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</si>
  <si>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</si>
  <si>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</si>
  <si>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</si>
  <si>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</si>
  <si>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</si>
  <si>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</si>
  <si>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</si>
  <si>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</si>
  <si>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</si>
  <si>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</si>
  <si>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</si>
  <si>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</si>
  <si>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</si>
  <si>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</si>
  <si>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</si>
  <si>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</si>
  <si>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</si>
  <si>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</si>
  <si>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</si>
  <si>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</si>
  <si>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</si>
  <si>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</si>
  <si>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</si>
  <si>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</si>
  <si>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</si>
  <si>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</si>
  <si>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</si>
  <si>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</si>
  <si>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</si>
  <si>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</si>
  <si>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</si>
  <si>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</si>
  <si>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</si>
  <si>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</si>
  <si>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</si>
  <si>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</si>
  <si>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</si>
  <si>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</si>
  <si>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</si>
  <si>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</si>
  <si>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</si>
  <si>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</si>
  <si>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</si>
  <si>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</si>
  <si>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</si>
  <si>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</si>
  <si>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</si>
  <si>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</si>
  <si>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</si>
  <si>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</si>
  <si>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</si>
  <si>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</si>
  <si>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</si>
  <si>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</si>
  <si>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</si>
  <si>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</si>
  <si>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</si>
  <si>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</si>
  <si>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</si>
  <si>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</si>
  <si>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</si>
  <si>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</si>
  <si>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</si>
  <si>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</si>
  <si>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</si>
  <si>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</si>
  <si>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</si>
  <si>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</si>
  <si>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</si>
  <si>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</si>
  <si>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</si>
  <si>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</si>
  <si>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</si>
  <si>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</si>
  <si>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</si>
  <si>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</si>
  <si>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</si>
  <si>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</si>
  <si>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</si>
  <si>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</si>
  <si>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</si>
  <si>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</si>
  <si>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</si>
  <si>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</si>
  <si>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</si>
  <si>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</si>
  <si>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</si>
  <si>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</si>
  <si>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</si>
  <si>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</si>
  <si>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</si>
  <si>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</si>
  <si>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</si>
  <si>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</si>
  <si>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</si>
  <si>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</si>
  <si>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</si>
  <si>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</si>
  <si>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</si>
  <si>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</si>
  <si>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</si>
  <si>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</si>
  <si>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</si>
  <si>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</si>
  <si>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</si>
  <si>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</si>
  <si>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</si>
  <si>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</si>
  <si>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</si>
  <si>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</si>
  <si>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</si>
  <si>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</si>
  <si>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</si>
  <si>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</si>
  <si>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</si>
  <si>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</si>
  <si>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</si>
  <si>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</si>
  <si>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</si>
  <si>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</si>
  <si>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</si>
  <si>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</si>
  <si>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</si>
  <si>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</si>
  <si>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</si>
  <si>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</si>
  <si>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</si>
  <si>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</si>
  <si>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</si>
  <si>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</si>
  <si>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</si>
  <si>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</si>
  <si>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</si>
  <si>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</si>
  <si>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</si>
  <si>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</si>
  <si>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</si>
  <si>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</si>
  <si>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</si>
  <si>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</si>
  <si>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</si>
  <si>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</si>
  <si>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</si>
  <si>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</si>
  <si>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</si>
  <si>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</si>
  <si>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</si>
  <si>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</si>
  <si>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</si>
  <si>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</si>
  <si>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</si>
  <si>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</si>
  <si>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</si>
  <si>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</si>
  <si>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</si>
  <si>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</si>
  <si>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</si>
  <si>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</si>
  <si>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</si>
  <si>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</si>
  <si>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</si>
  <si>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</si>
  <si>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</si>
  <si>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</si>
  <si>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</si>
  <si>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</si>
  <si>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</si>
  <si>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</si>
  <si>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</si>
  <si>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</si>
  <si>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</si>
  <si>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</si>
  <si>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</si>
  <si>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</si>
  <si>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</si>
  <si>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</si>
  <si>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</si>
  <si>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</si>
  <si>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</si>
  <si>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</si>
  <si>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</si>
  <si>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</si>
  <si>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</si>
  <si>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</si>
  <si>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</si>
  <si>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</si>
  <si>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</si>
  <si>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</si>
  <si>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</si>
  <si>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</si>
  <si>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</si>
  <si>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</si>
  <si>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</si>
  <si>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</si>
  <si>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</si>
  <si>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</si>
  <si>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</si>
  <si>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</si>
  <si>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</si>
  <si>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</si>
  <si>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</si>
  <si>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</si>
  <si>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</si>
  <si>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</si>
  <si>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</si>
  <si>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</si>
  <si>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</si>
  <si>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</si>
  <si>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</si>
  <si>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</si>
  <si>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</si>
  <si>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</si>
  <si>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</si>
  <si>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</si>
  <si>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</si>
  <si>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</si>
  <si>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</si>
  <si>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</si>
  <si>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</si>
  <si>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</si>
  <si>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</si>
  <si>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</si>
  <si>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</si>
  <si>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</si>
  <si>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</si>
  <si>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</si>
  <si>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</si>
  <si>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</si>
  <si>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</si>
  <si>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</si>
  <si>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</si>
  <si>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</si>
  <si>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</si>
  <si>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</si>
  <si>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</si>
  <si>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</si>
  <si>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</si>
  <si>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</si>
  <si>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</si>
  <si>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</si>
  <si>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</si>
  <si>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</si>
  <si>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</si>
  <si>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</si>
  <si>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</si>
  <si>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</si>
  <si>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</si>
  <si>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</si>
  <si>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</si>
  <si>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</si>
  <si>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</si>
  <si>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</si>
  <si>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</si>
  <si>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</si>
  <si>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</si>
  <si>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</si>
  <si>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</si>
  <si>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</si>
  <si>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</si>
  <si>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</si>
  <si>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</si>
  <si>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</si>
  <si>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</si>
  <si>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</si>
  <si>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</si>
  <si>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</si>
  <si>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</si>
  <si>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</si>
  <si>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</si>
  <si>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</si>
  <si>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</si>
  <si>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</si>
  <si>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</si>
  <si>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</si>
  <si>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</si>
  <si>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</si>
  <si>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</si>
  <si>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</si>
  <si>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</si>
  <si>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</si>
  <si>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</si>
  <si>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</si>
  <si>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</si>
  <si>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</si>
  <si>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</si>
  <si>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</si>
  <si>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</si>
  <si>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</si>
  <si>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</si>
  <si>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</si>
  <si>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</si>
  <si>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</si>
  <si>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</si>
  <si>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</si>
  <si>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</si>
  <si>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</si>
  <si>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</si>
  <si>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</si>
  <si>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</si>
  <si>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</si>
  <si>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</si>
  <si>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</si>
  <si>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</si>
  <si>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</si>
  <si>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</si>
  <si>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</si>
  <si>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</si>
  <si>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</si>
  <si>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</si>
  <si>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</si>
  <si>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</si>
  <si>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</si>
  <si>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</si>
  <si>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</si>
  <si>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</si>
  <si>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</si>
  <si>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</si>
  <si>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</si>
  <si>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</si>
  <si>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</si>
  <si>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</si>
  <si>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</si>
  <si>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</si>
  <si>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</si>
  <si>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</si>
  <si>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</si>
  <si>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</si>
  <si>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</si>
  <si>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</si>
  <si>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</si>
  <si>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</si>
  <si>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</si>
  <si>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</si>
  <si>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</si>
  <si>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</si>
  <si>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</si>
  <si>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</si>
  <si>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</si>
  <si>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</si>
  <si>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</si>
  <si>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</si>
  <si>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</si>
  <si>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</si>
  <si>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</si>
  <si>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</si>
  <si>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</si>
  <si>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</si>
  <si>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</si>
  <si>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</si>
  <si>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</si>
  <si>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</si>
  <si>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</si>
  <si>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</si>
  <si>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</si>
  <si>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</si>
  <si>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</si>
  <si>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</si>
  <si>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</si>
  <si>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</si>
  <si>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</si>
  <si>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</si>
  <si>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</si>
  <si>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</si>
  <si>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</si>
  <si>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</si>
  <si>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</si>
  <si>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</si>
  <si>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</si>
  <si>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</si>
  <si>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</si>
  <si>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</si>
  <si>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</si>
  <si>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</si>
  <si>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</si>
  <si>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</si>
  <si>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</si>
  <si>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</si>
  <si>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</si>
  <si>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</si>
  <si>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</si>
  <si>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</si>
  <si>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</si>
  <si>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</si>
  <si>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</si>
  <si>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</si>
  <si>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</si>
  <si>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</si>
  <si>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</si>
  <si>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</si>
  <si>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</si>
  <si>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</si>
  <si>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</si>
  <si>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</si>
  <si>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</si>
  <si>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</si>
  <si>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</si>
  <si>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</si>
  <si>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</si>
  <si>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</si>
  <si>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</si>
  <si>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</si>
  <si>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</si>
  <si>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</si>
  <si>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</si>
  <si>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</si>
  <si>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</si>
  <si>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</si>
  <si>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</si>
  <si>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</si>
  <si>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</si>
  <si>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</si>
  <si>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</si>
  <si>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</si>
  <si>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</si>
  <si>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</si>
  <si>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</si>
  <si>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</si>
  <si>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</si>
  <si>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</si>
  <si>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</si>
  <si>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</si>
  <si>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</si>
  <si>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</si>
  <si>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</si>
  <si>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</si>
  <si>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</si>
  <si>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</si>
  <si>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</si>
  <si>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</si>
  <si>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</si>
  <si>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</si>
  <si>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</si>
  <si>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</si>
  <si>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</si>
  <si>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</si>
  <si>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</si>
  <si>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</si>
  <si>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</si>
  <si>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</si>
  <si>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</si>
  <si>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</si>
  <si>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</si>
  <si>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</si>
  <si>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</si>
  <si>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</si>
  <si>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</si>
  <si>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</si>
  <si>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</si>
  <si>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</si>
  <si>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</si>
  <si>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</si>
  <si>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</si>
  <si>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</si>
  <si>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</si>
  <si>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</si>
  <si>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</si>
  <si>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</si>
  <si>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</si>
  <si>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</si>
  <si>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</si>
  <si>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</si>
  <si>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</si>
  <si>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</si>
  <si>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</si>
  <si>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</si>
  <si>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</si>
  <si>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</si>
  <si>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</si>
  <si>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</si>
  <si>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</si>
  <si>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</si>
  <si>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</si>
  <si>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</si>
  <si>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</si>
  <si>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</si>
  <si>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</si>
  <si>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</si>
  <si>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</si>
  <si>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</si>
  <si>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</si>
  <si>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</si>
  <si>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</si>
  <si>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</si>
  <si>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</si>
  <si>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</si>
  <si>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</si>
  <si>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</si>
  <si>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</si>
  <si>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</si>
  <si>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</si>
  <si>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</si>
  <si>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</si>
  <si>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</si>
  <si>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</si>
  <si>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</si>
  <si>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</si>
  <si>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</si>
  <si>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</si>
  <si>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</si>
  <si>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</si>
  <si>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</si>
  <si>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</si>
  <si>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</si>
  <si>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</si>
  <si>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</si>
  <si>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</si>
  <si>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</si>
  <si>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</si>
  <si>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</si>
  <si>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</si>
  <si>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</si>
  <si>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</si>
  <si>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</si>
  <si>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</si>
  <si>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</si>
  <si>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</si>
  <si>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</si>
  <si>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</si>
  <si>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</si>
  <si>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</si>
  <si>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</si>
  <si>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</si>
  <si>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</si>
  <si>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</si>
  <si>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</si>
  <si>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</si>
  <si>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</si>
  <si>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</si>
  <si>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</si>
  <si>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</si>
  <si>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</si>
  <si>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</si>
  <si>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</si>
  <si>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</si>
  <si>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</si>
  <si>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</si>
  <si>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</si>
  <si>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</si>
  <si>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</si>
  <si>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</si>
  <si>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</si>
  <si>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</si>
  <si>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</si>
  <si>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</si>
  <si>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</si>
  <si>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</si>
  <si>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</si>
  <si>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</si>
  <si>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</si>
  <si>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</si>
  <si>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</si>
  <si>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</si>
  <si>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</si>
  <si>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</si>
  <si>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</si>
  <si>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</si>
  <si>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</si>
  <si>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</si>
  <si>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</si>
  <si>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</si>
  <si>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</si>
  <si>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</si>
  <si>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</si>
  <si>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</si>
  <si>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</si>
  <si>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</si>
  <si>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</si>
  <si>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</si>
  <si>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</si>
  <si>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</si>
  <si>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</si>
  <si>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</si>
  <si>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</si>
  <si>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</si>
  <si>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</si>
  <si>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</si>
  <si>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</si>
  <si>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</si>
  <si>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</si>
  <si>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</si>
  <si>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</si>
  <si>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</si>
  <si>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</si>
  <si>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</si>
  <si>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</si>
  <si>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</si>
  <si>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</si>
  <si>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</si>
  <si>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</si>
  <si>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</si>
  <si>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</si>
  <si>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</si>
  <si>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</si>
  <si>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</si>
  <si>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</si>
  <si>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</si>
  <si>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</si>
  <si>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</si>
  <si>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</si>
  <si>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</si>
  <si>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</si>
  <si>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</si>
  <si>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</si>
  <si>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</si>
  <si>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</si>
  <si>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</si>
  <si>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</si>
  <si>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</si>
  <si>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</si>
  <si>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</si>
  <si>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</si>
  <si>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</si>
  <si>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</si>
  <si>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</si>
  <si>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</si>
  <si>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</si>
  <si>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</si>
  <si>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</si>
  <si>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</si>
  <si>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</si>
  <si>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</si>
  <si>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</si>
  <si>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</si>
  <si>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</si>
  <si>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</si>
  <si>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</si>
  <si>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</si>
  <si>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</si>
  <si>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</si>
  <si>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</si>
  <si>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</si>
  <si>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</si>
  <si>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</si>
  <si>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</si>
  <si>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</si>
  <si>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</si>
  <si>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</si>
  <si>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</si>
  <si>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</si>
  <si>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</si>
  <si>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</si>
  <si>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</si>
  <si>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</si>
  <si>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</si>
  <si>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</si>
  <si>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</si>
  <si>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</si>
  <si>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</si>
  <si>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</si>
  <si>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</si>
  <si>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</si>
  <si>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</si>
  <si>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</si>
  <si>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</si>
  <si>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</si>
  <si>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</si>
  <si>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</si>
  <si>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</si>
  <si>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</si>
  <si>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</si>
  <si>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</si>
  <si>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</si>
  <si>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</si>
  <si>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</si>
  <si>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</si>
  <si>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</si>
  <si>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</si>
  <si>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</si>
  <si>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</si>
  <si>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</si>
  <si>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</si>
  <si>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</si>
  <si>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</si>
  <si>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</si>
  <si>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</si>
  <si>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</si>
  <si>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</si>
  <si>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</si>
  <si>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</si>
  <si>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</si>
  <si>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</si>
  <si>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</si>
  <si>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</si>
  <si>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</si>
  <si>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</si>
  <si>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</si>
  <si>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</si>
  <si>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</si>
  <si>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</si>
  <si>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</si>
  <si>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</si>
  <si>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</si>
  <si>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</si>
  <si>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</si>
  <si>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</si>
  <si>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</si>
  <si>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</si>
  <si>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</si>
  <si>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</si>
  <si>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</si>
  <si>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</si>
  <si>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</si>
  <si>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</si>
  <si>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</si>
  <si>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</si>
  <si>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</si>
  <si>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</si>
  <si>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</si>
  <si>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</si>
  <si>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</si>
  <si>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</si>
  <si>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</si>
  <si>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</si>
  <si>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</si>
  <si>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</si>
  <si>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</si>
  <si>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</si>
  <si>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</si>
  <si>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</si>
  <si>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</si>
  <si>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</si>
  <si>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</si>
  <si>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</si>
  <si>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</si>
  <si>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</si>
  <si>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</si>
  <si>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</si>
  <si>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</si>
  <si>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</si>
  <si>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</si>
  <si>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</si>
  <si>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</si>
  <si>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</si>
  <si>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</si>
  <si>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</si>
  <si>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</si>
  <si>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</si>
  <si>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</si>
  <si>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</si>
  <si>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</si>
  <si>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</si>
  <si>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</si>
  <si>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</si>
  <si>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</si>
  <si>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</si>
  <si>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</si>
  <si>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</si>
  <si>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</si>
  <si>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</si>
  <si>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</si>
  <si>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</si>
  <si>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</si>
  <si>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</si>
  <si>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</si>
  <si>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</si>
  <si>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</si>
  <si>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</si>
  <si>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</si>
  <si>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</si>
  <si>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</si>
  <si>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</si>
  <si>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</si>
  <si>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</si>
  <si>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</si>
  <si>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</si>
  <si>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</si>
  <si>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</si>
  <si>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</si>
  <si>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</si>
  <si>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</si>
  <si>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</si>
  <si>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</si>
  <si>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</si>
  <si>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</si>
  <si>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</si>
  <si>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</si>
  <si>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</si>
  <si>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</si>
  <si>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</si>
  <si>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</si>
  <si>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</si>
  <si>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</si>
  <si>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</si>
  <si>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</si>
  <si>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</si>
  <si>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</si>
  <si>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</si>
  <si>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</si>
  <si>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</si>
  <si>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</si>
  <si>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</si>
  <si>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</si>
  <si>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</si>
  <si>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</si>
  <si>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</si>
  <si>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</si>
  <si>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</si>
  <si>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</si>
  <si>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</si>
  <si>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</si>
  <si>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</si>
  <si>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</si>
  <si>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</si>
  <si>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</si>
  <si>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</si>
  <si>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</si>
  <si>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</si>
  <si>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</si>
  <si>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</si>
  <si>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</si>
  <si>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</si>
  <si>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</si>
  <si>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</si>
  <si>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</si>
  <si>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</si>
  <si>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</si>
  <si>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</si>
  <si>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</si>
  <si>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</si>
  <si>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</si>
  <si>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</si>
  <si>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</si>
  <si>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</si>
  <si>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</si>
  <si>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</si>
  <si>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</si>
  <si>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</si>
  <si>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</si>
  <si>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</si>
  <si>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</si>
  <si>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</si>
  <si>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</si>
  <si>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</si>
  <si>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</si>
  <si>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</si>
  <si>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</si>
  <si>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</si>
  <si>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</si>
  <si>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</si>
  <si>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</si>
  <si>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</si>
  <si>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</si>
  <si>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</si>
  <si>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</si>
  <si>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</si>
  <si>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</si>
  <si>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</si>
  <si>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</si>
  <si>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</si>
  <si>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</si>
  <si>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</si>
  <si>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</si>
  <si>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</si>
  <si>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</si>
  <si>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</si>
  <si>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</si>
  <si>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</si>
  <si>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</si>
  <si>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</si>
  <si>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</si>
  <si>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</si>
  <si>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</si>
  <si>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</si>
  <si>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</si>
  <si>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</si>
  <si>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</si>
  <si>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</si>
  <si>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</si>
  <si>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</si>
  <si>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</si>
  <si>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</si>
  <si>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</si>
  <si>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</si>
  <si>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</si>
  <si>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</si>
  <si>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</si>
  <si>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</si>
  <si>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</si>
  <si>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</si>
  <si>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</si>
  <si>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</si>
  <si>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</si>
  <si>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</si>
  <si>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</si>
  <si>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</si>
  <si>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</si>
  <si>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</si>
  <si>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</si>
  <si>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</si>
  <si>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</si>
  <si>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</si>
  <si>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</si>
  <si>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</si>
  <si>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</si>
  <si>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</si>
  <si>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</si>
  <si>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</si>
  <si>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</si>
  <si>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</si>
  <si>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</si>
  <si>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</si>
  <si>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</si>
  <si>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</si>
  <si>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</si>
  <si>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</si>
  <si>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</si>
  <si>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</si>
  <si>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</si>
  <si>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</si>
  <si>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</si>
  <si>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</si>
  <si>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</si>
  <si>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</si>
  <si>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</si>
  <si>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</si>
  <si>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</si>
  <si>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</si>
  <si>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</si>
  <si>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</si>
  <si>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</si>
  <si>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</si>
  <si>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</si>
  <si>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</si>
  <si>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</si>
  <si>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</si>
  <si>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</si>
  <si>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</si>
  <si>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</si>
  <si>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</si>
  <si>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</si>
  <si>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</si>
  <si>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</si>
  <si>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</si>
  <si>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</si>
  <si>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</si>
  <si>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</si>
  <si>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</si>
  <si>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</si>
  <si>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</si>
  <si>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</si>
  <si>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</si>
  <si>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</si>
  <si>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</si>
  <si>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</si>
  <si>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</si>
  <si>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</si>
  <si>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</si>
  <si>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</si>
  <si>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</si>
  <si>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</si>
  <si>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</si>
  <si>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</si>
  <si>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</si>
  <si>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</si>
  <si>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</si>
  <si>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</si>
  <si>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</si>
  <si>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</si>
  <si>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</si>
  <si>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</si>
  <si>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</si>
  <si>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</si>
  <si>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</si>
  <si>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</si>
  <si>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</si>
  <si>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</si>
  <si>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</si>
  <si>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</si>
  <si>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</si>
  <si>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</si>
  <si>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</si>
  <si>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</si>
  <si>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</si>
  <si>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</si>
  <si>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</si>
  <si>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</si>
  <si>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</si>
  <si>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</si>
  <si>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</si>
  <si>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</si>
  <si>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</si>
  <si>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</si>
  <si>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</si>
  <si>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</si>
  <si>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</si>
  <si>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</si>
  <si>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</si>
  <si>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</si>
  <si>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</si>
  <si>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</si>
  <si>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</si>
  <si>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</si>
  <si>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</si>
  <si>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</si>
  <si>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</si>
  <si>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</si>
  <si>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</si>
  <si>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</si>
  <si>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</si>
  <si>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</si>
  <si>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</si>
  <si>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</si>
  <si>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</si>
  <si>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</si>
  <si>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</si>
  <si>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</si>
  <si>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</si>
  <si>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</si>
  <si>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</si>
  <si>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</si>
  <si>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</si>
  <si>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</si>
  <si>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</si>
  <si>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</si>
  <si>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</si>
  <si>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</si>
  <si>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</si>
  <si>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</si>
  <si>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</si>
  <si>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</si>
  <si>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</si>
  <si>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</si>
  <si>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</si>
  <si>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</si>
  <si>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</si>
  <si>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</si>
  <si>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</si>
  <si>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</si>
  <si>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</si>
  <si>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</si>
  <si>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</si>
  <si>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</si>
  <si>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</si>
  <si>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</si>
  <si>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</si>
  <si>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</si>
  <si>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</si>
  <si>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</si>
  <si>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</si>
  <si>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</si>
  <si>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</si>
  <si>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</si>
  <si>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</si>
  <si>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</si>
  <si>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</si>
  <si>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</si>
  <si>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</si>
  <si>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</si>
  <si>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</si>
  <si>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</si>
  <si>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</si>
  <si>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</si>
  <si>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</si>
  <si>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</si>
  <si>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</si>
  <si>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</si>
  <si>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</si>
  <si>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</si>
  <si>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</si>
  <si>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</si>
  <si>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</si>
  <si>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</si>
  <si>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</si>
  <si>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</si>
  <si>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</si>
  <si>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</si>
  <si>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</si>
  <si>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</si>
  <si>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</si>
  <si>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</si>
  <si>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</si>
  <si>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</si>
  <si>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</si>
  <si>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</si>
  <si>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</si>
  <si>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</si>
  <si>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</si>
  <si>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</si>
  <si>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</si>
  <si>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</si>
  <si>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</si>
  <si>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</si>
  <si>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</si>
  <si>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</si>
  <si>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</si>
  <si>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</si>
  <si>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</si>
  <si>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</si>
  <si>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</si>
  <si>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</si>
  <si>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</si>
  <si>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</si>
  <si>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</si>
  <si>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</si>
  <si>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</si>
  <si>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</si>
  <si>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</si>
  <si>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</si>
  <si>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</si>
  <si>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</si>
  <si>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</si>
  <si>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</si>
  <si>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</si>
  <si>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</si>
  <si>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</si>
  <si>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</si>
  <si>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</si>
  <si>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</si>
  <si>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</si>
  <si>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</si>
  <si>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</si>
  <si>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</si>
  <si>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</si>
  <si>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</si>
  <si>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</si>
  <si>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</si>
  <si>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</si>
  <si>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</si>
  <si>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</si>
  <si>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</si>
  <si>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</si>
  <si>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</si>
  <si>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</si>
  <si>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</si>
  <si>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</si>
  <si>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</si>
  <si>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</si>
  <si>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</si>
  <si>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</si>
  <si>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</si>
  <si>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</si>
  <si>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</si>
  <si>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</si>
  <si>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</si>
  <si>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</si>
  <si>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</si>
  <si>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</si>
  <si>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</si>
  <si>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</si>
  <si>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</si>
  <si>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</si>
  <si>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</si>
  <si>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</si>
  <si>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</si>
  <si>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</si>
  <si>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</si>
  <si>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</si>
  <si>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</si>
  <si>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</si>
  <si>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</si>
  <si>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</si>
  <si>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</si>
  <si>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</si>
  <si>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</si>
  <si>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</si>
  <si>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</si>
  <si>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</si>
  <si>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</si>
  <si>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</si>
  <si>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</si>
  <si>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</si>
  <si>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</si>
  <si>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</si>
  <si>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</si>
  <si>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</si>
  <si>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</si>
  <si>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</si>
  <si>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</si>
  <si>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</si>
  <si>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</si>
  <si>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</si>
  <si>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</si>
  <si>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</si>
  <si>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</si>
  <si>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</si>
  <si>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</si>
  <si>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</si>
  <si>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</si>
  <si>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</si>
  <si>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</si>
  <si>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</si>
  <si>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</si>
  <si>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</si>
  <si>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</si>
  <si>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</si>
  <si>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</si>
  <si>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</si>
  <si>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</si>
  <si>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</si>
  <si>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</si>
  <si>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</si>
  <si>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</si>
  <si>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</si>
  <si>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</si>
  <si>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</si>
  <si>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</si>
  <si>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</si>
  <si>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</si>
  <si>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</si>
  <si>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</si>
  <si>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</si>
  <si>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</si>
  <si>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</si>
  <si>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</si>
  <si>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</si>
  <si>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</si>
  <si>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</si>
  <si>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</si>
  <si>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</si>
  <si>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</si>
  <si>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</si>
  <si>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</si>
  <si>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</si>
  <si>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</si>
  <si>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</si>
  <si>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</si>
  <si>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</si>
  <si>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</si>
  <si>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</si>
  <si>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</si>
  <si>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</si>
  <si>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</si>
  <si>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</si>
  <si>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</si>
  <si>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</si>
  <si>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</si>
  <si>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</si>
  <si>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</si>
  <si>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</si>
  <si>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</si>
  <si>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</si>
  <si>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</si>
  <si>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</si>
  <si>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</si>
  <si>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</si>
  <si>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</si>
  <si>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</si>
  <si>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</si>
  <si>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</si>
  <si>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</si>
  <si>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</si>
  <si>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</si>
  <si>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</si>
  <si>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</si>
  <si>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</si>
  <si>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</si>
  <si>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</si>
  <si>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</si>
  <si>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</si>
  <si>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</si>
  <si>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</si>
  <si>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</si>
  <si>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</si>
  <si>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</si>
  <si>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</si>
  <si>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</si>
  <si>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</si>
  <si>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</si>
  <si>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</si>
  <si>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</si>
  <si>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</si>
  <si>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</si>
  <si>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</si>
  <si>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</si>
  <si>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</si>
  <si>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</si>
  <si>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</si>
  <si>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</si>
  <si>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</si>
  <si>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</si>
  <si>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</si>
  <si>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</si>
  <si>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</si>
  <si>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</si>
  <si>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</si>
  <si>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</si>
  <si>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</si>
  <si>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</si>
  <si>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</si>
  <si>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</si>
  <si>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</si>
  <si>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</si>
  <si>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</si>
  <si>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</si>
  <si>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</si>
  <si>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</si>
  <si>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</si>
  <si>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</si>
  <si>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</si>
  <si>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</si>
  <si>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</si>
  <si>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</si>
  <si>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</si>
  <si>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</si>
  <si>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</si>
  <si>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</si>
  <si>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</si>
  <si>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</si>
  <si>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</si>
  <si>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</si>
  <si>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</si>
  <si>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</si>
  <si>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</si>
  <si>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</si>
  <si>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</si>
  <si>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</si>
  <si>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</si>
  <si>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</si>
  <si>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</si>
  <si>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</si>
  <si>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</si>
  <si>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</si>
  <si>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</si>
  <si>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</si>
  <si>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</si>
  <si>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</si>
  <si>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</si>
  <si>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</si>
  <si>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</si>
  <si>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</si>
  <si>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</si>
  <si>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</si>
  <si>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</si>
  <si>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</si>
  <si>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</si>
  <si>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</si>
  <si>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</si>
  <si>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</si>
  <si>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</si>
  <si>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</si>
  <si>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</si>
  <si>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</si>
  <si>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</si>
  <si>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</si>
  <si>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</si>
  <si>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</si>
  <si>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</si>
  <si>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</si>
  <si>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</si>
  <si>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</si>
  <si>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</si>
  <si>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</si>
  <si>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</si>
  <si>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</si>
  <si>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</si>
  <si>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</si>
  <si>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</si>
  <si>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</si>
  <si>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</si>
  <si>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</si>
  <si>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</si>
  <si>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</si>
  <si>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</si>
  <si>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</si>
  <si>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</si>
  <si>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</si>
  <si>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</si>
  <si>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</si>
  <si>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</si>
  <si>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</si>
  <si>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</si>
  <si>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</si>
  <si>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</si>
  <si>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</si>
  <si>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</si>
  <si>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</si>
  <si>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</si>
  <si>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</si>
  <si>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</si>
  <si>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</si>
  <si>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</si>
  <si>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</si>
  <si>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</si>
  <si>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</si>
  <si>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</si>
  <si>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</si>
  <si>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</si>
  <si>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</si>
  <si>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</si>
  <si>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</si>
  <si>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</si>
  <si>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</si>
  <si>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</si>
  <si>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</si>
  <si>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</si>
  <si>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</si>
  <si>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</si>
  <si>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</si>
  <si>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</si>
  <si>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</si>
  <si>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</si>
  <si>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</si>
  <si>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</si>
  <si>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</si>
  <si>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</si>
  <si>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</si>
  <si>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</si>
  <si>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</si>
  <si>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</si>
  <si>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</si>
  <si>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</si>
  <si>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</si>
  <si>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</si>
  <si>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</si>
  <si>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</si>
  <si>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</si>
  <si>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</si>
  <si>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</si>
  <si>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</si>
  <si>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</si>
  <si>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</si>
  <si>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</si>
  <si>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</si>
  <si>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</si>
  <si>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</si>
  <si>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</si>
  <si>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</si>
  <si>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</si>
  <si>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</si>
  <si>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</si>
  <si>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</si>
  <si>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</si>
  <si>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</si>
  <si>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</si>
  <si>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</si>
  <si>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</si>
  <si>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</si>
  <si>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</si>
  <si>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</si>
  <si>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</si>
  <si>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</si>
  <si>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</si>
  <si>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</si>
  <si>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</si>
  <si>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</si>
  <si>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</si>
  <si>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</si>
  <si>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</si>
  <si>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</si>
  <si>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</si>
  <si>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</si>
  <si>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</si>
  <si>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</si>
  <si>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</si>
  <si>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</si>
  <si>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</si>
  <si>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</si>
  <si>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</si>
  <si>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</si>
  <si>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</si>
  <si>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</si>
  <si>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</si>
  <si>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</si>
  <si>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</si>
  <si>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</si>
  <si>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</si>
  <si>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</si>
  <si>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</si>
  <si>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</si>
  <si>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</si>
  <si>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</si>
  <si>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</si>
  <si>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</si>
  <si>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</si>
  <si>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</si>
  <si>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</si>
  <si>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</si>
  <si>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</si>
  <si>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</si>
  <si>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</si>
  <si>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</si>
  <si>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</si>
  <si>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</si>
  <si>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</si>
  <si>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</si>
  <si>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</si>
  <si>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</si>
  <si>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</si>
  <si>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</si>
  <si>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</si>
  <si>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</si>
  <si>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</si>
  <si>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</si>
  <si>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</si>
  <si>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</si>
  <si>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</si>
  <si>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</si>
  <si>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</si>
  <si>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</si>
  <si>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</si>
  <si>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</si>
  <si>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</si>
  <si>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</si>
  <si>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</si>
  <si>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</si>
  <si>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</si>
  <si>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</si>
  <si>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</si>
  <si>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</si>
  <si>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</si>
  <si>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</si>
  <si>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</si>
  <si>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</si>
  <si>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</si>
  <si>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</si>
  <si>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</si>
  <si>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</si>
  <si>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</si>
  <si>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</si>
  <si>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</si>
  <si>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</si>
  <si>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</si>
  <si>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</si>
  <si>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</si>
  <si>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</si>
  <si>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</si>
  <si>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</si>
  <si>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</si>
  <si>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</si>
  <si>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</si>
  <si>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</si>
  <si>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</si>
  <si>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</si>
  <si>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</si>
  <si>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</si>
  <si>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</si>
  <si>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</si>
  <si>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</si>
  <si>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</si>
  <si>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</si>
  <si>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</si>
  <si>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</si>
  <si>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</si>
  <si>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</si>
  <si>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</si>
  <si>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</si>
  <si>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</si>
  <si>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</si>
  <si>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</si>
  <si>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</si>
  <si>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</si>
  <si>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</si>
  <si>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</si>
  <si>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</si>
  <si>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</si>
  <si>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</si>
  <si>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</si>
  <si>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</si>
  <si>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</si>
  <si>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</si>
  <si>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</si>
  <si>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</si>
  <si>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</si>
  <si>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</si>
  <si>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</si>
  <si>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</si>
  <si>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</si>
  <si>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</si>
  <si>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</si>
  <si>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</si>
  <si>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</si>
  <si>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</si>
  <si>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</si>
  <si>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</si>
  <si>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</si>
  <si>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</si>
  <si>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</si>
  <si>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</si>
  <si>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</si>
  <si>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</si>
  <si>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</si>
  <si>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</si>
  <si>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</si>
  <si>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</si>
  <si>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</si>
  <si>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</si>
  <si>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</si>
  <si>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</si>
  <si>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</si>
  <si>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</si>
  <si>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</si>
  <si>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</si>
  <si>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</si>
  <si>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</si>
  <si>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</si>
  <si>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</si>
  <si>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</si>
  <si>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</si>
  <si>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</si>
  <si>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</si>
  <si>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</si>
  <si>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</si>
  <si>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</si>
  <si>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</si>
  <si>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</si>
  <si>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</si>
  <si>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</si>
  <si>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</si>
  <si>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</si>
  <si>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</si>
  <si>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</si>
  <si>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</si>
  <si>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</si>
  <si>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</si>
  <si>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</si>
  <si>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</si>
  <si>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</si>
  <si>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</si>
  <si>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</si>
  <si>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</si>
  <si>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</si>
  <si>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</si>
  <si>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</si>
  <si>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</si>
  <si>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</si>
  <si>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</si>
  <si>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</si>
  <si>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</si>
  <si>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</si>
  <si>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</si>
  <si>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</si>
  <si>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</si>
  <si>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</si>
  <si>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</si>
  <si>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</si>
  <si>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</si>
  <si>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</si>
  <si>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</si>
  <si>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</si>
  <si>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</si>
  <si>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</si>
  <si>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</si>
  <si>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</si>
  <si>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</si>
  <si>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</si>
  <si>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</si>
  <si>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</si>
  <si>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</si>
  <si>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</si>
  <si>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</si>
  <si>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</si>
  <si>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</si>
  <si>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</si>
  <si>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</si>
  <si>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</si>
  <si>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</si>
  <si>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</si>
  <si>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</si>
  <si>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</si>
  <si>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</si>
  <si>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</si>
  <si>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</si>
  <si>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</si>
  <si>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</si>
  <si>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</si>
  <si>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</si>
  <si>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</si>
  <si>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</si>
  <si>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</si>
  <si>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</si>
  <si>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</si>
  <si>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</si>
  <si>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</si>
  <si>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</si>
  <si>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</si>
  <si>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</si>
  <si>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</si>
  <si>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</si>
  <si>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</si>
  <si>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</si>
  <si>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</si>
  <si>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</si>
  <si>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</si>
  <si>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</si>
  <si>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</si>
  <si>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</si>
  <si>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</si>
  <si>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</si>
  <si>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</si>
  <si>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</si>
  <si>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</si>
  <si>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</si>
  <si>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</si>
  <si>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</si>
  <si>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</si>
  <si>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</si>
  <si>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</si>
  <si>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</si>
  <si>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</si>
  <si>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</si>
  <si>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</si>
  <si>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</si>
  <si>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</si>
  <si>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</si>
  <si>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</si>
  <si>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</si>
  <si>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</si>
  <si>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</si>
  <si>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</si>
  <si>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</si>
  <si>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</si>
  <si>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</si>
  <si>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</si>
  <si>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</si>
  <si>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</si>
  <si>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</si>
  <si>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</si>
  <si>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</si>
  <si>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</si>
  <si>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</si>
  <si>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</si>
  <si>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</si>
  <si>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</si>
  <si>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</si>
  <si>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</si>
  <si>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</si>
  <si>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</si>
  <si>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</si>
  <si>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</si>
  <si>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</si>
  <si>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</si>
  <si>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</si>
  <si>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</si>
  <si>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</si>
  <si>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</si>
  <si>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</si>
  <si>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</si>
  <si>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</si>
  <si>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</si>
  <si>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</si>
  <si>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</si>
  <si>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</si>
  <si>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</si>
  <si>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</si>
  <si>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</si>
  <si>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</si>
  <si>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</si>
  <si>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</si>
  <si>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</si>
  <si>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</si>
  <si>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</si>
  <si>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</si>
  <si>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</si>
  <si>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</si>
  <si>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</si>
  <si>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</si>
  <si>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</si>
  <si>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</si>
  <si>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</si>
  <si>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</si>
  <si>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</si>
  <si>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</si>
  <si>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</si>
  <si>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</si>
  <si>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</si>
  <si>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</si>
  <si>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</si>
  <si>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</si>
  <si>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</si>
  <si>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</si>
  <si>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</si>
  <si>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</si>
  <si>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</si>
  <si>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</si>
  <si>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</si>
  <si>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</si>
  <si>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</si>
  <si>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</si>
  <si>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</si>
  <si>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</si>
  <si>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</si>
  <si>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</si>
  <si>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</si>
  <si>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</si>
  <si>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</si>
  <si>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</si>
  <si>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</si>
  <si>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</si>
  <si>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</si>
  <si>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</si>
  <si>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</si>
  <si>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</si>
  <si>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</si>
  <si>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</si>
  <si>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</si>
  <si>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</si>
  <si>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</si>
  <si>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</si>
  <si>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</si>
  <si>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</si>
  <si>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</si>
  <si>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</si>
  <si>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</si>
  <si>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</si>
  <si>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</si>
  <si>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</si>
  <si>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</si>
  <si>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</si>
  <si>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</si>
  <si>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</si>
  <si>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</si>
  <si>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</si>
  <si>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</si>
  <si>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</si>
  <si>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</si>
  <si>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</si>
  <si>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</si>
  <si>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</si>
  <si>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</si>
  <si>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</si>
  <si>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</si>
  <si>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</si>
  <si>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</si>
  <si>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</si>
  <si>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</si>
  <si>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</si>
  <si>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</si>
  <si>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</si>
  <si>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</si>
  <si>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</si>
  <si>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</si>
  <si>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</si>
  <si>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</si>
  <si>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</si>
  <si>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</si>
  <si>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</si>
  <si>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</si>
  <si>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</si>
  <si>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</si>
  <si>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</si>
  <si>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</si>
  <si>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</si>
  <si>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</si>
  <si>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</si>
  <si>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</si>
  <si>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</si>
  <si>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</si>
  <si>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</si>
  <si>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</si>
  <si>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</si>
  <si>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</si>
  <si>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</si>
  <si>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</si>
  <si>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</si>
  <si>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</si>
  <si>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</si>
  <si>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</si>
  <si>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</si>
  <si>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</si>
  <si>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</si>
  <si>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</si>
  <si>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</si>
  <si>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</si>
  <si>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</si>
  <si>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</si>
  <si>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</si>
  <si>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</si>
  <si>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</si>
  <si>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</si>
  <si>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</si>
  <si>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</si>
  <si>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</si>
  <si>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</si>
  <si>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</si>
  <si>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</si>
  <si>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</si>
  <si>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</si>
  <si>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</si>
  <si>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</si>
  <si>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</si>
  <si>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</si>
  <si>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</si>
  <si>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</si>
  <si>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</si>
  <si>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</si>
  <si>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</si>
  <si>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</si>
  <si>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</si>
  <si>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</si>
  <si>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</si>
  <si>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</si>
  <si>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</si>
  <si>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</si>
  <si>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</si>
  <si>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</si>
  <si>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</si>
  <si>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</si>
  <si>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</si>
  <si>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</si>
  <si>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</si>
  <si>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</si>
  <si>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</si>
  <si>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</si>
  <si>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</si>
  <si>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</si>
  <si>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</si>
  <si>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</si>
  <si>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</si>
  <si>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</si>
  <si>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</si>
  <si>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</si>
  <si>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</si>
  <si>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</si>
  <si>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</si>
  <si>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</si>
  <si>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</si>
  <si>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</si>
  <si>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</si>
  <si>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</si>
  <si>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</si>
  <si>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</si>
  <si>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</si>
  <si>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</si>
  <si>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</si>
  <si>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</si>
  <si>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</si>
  <si>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</si>
  <si>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</si>
  <si>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</si>
  <si>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</si>
  <si>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</si>
  <si>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</si>
  <si>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</si>
  <si>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</si>
  <si>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</si>
  <si>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</si>
  <si>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</si>
  <si>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</si>
  <si>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</si>
  <si>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</si>
  <si>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</si>
  <si>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</si>
  <si>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</si>
  <si>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</si>
  <si>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</si>
  <si>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</si>
  <si>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</si>
  <si>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</si>
  <si>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</si>
  <si>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</si>
  <si>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</si>
  <si>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</si>
  <si>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</si>
  <si>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</si>
  <si>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</si>
  <si>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</si>
  <si>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</si>
  <si>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</si>
  <si>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</si>
  <si>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</si>
  <si>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</si>
  <si>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</si>
  <si>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</si>
  <si>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</si>
  <si>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</si>
  <si>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</si>
  <si>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</si>
  <si>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</si>
  <si>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</si>
  <si>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</si>
  <si>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</si>
  <si>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</si>
  <si>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</si>
  <si>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</si>
  <si>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</si>
  <si>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</si>
  <si>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</si>
  <si>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</si>
  <si>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</si>
  <si>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</si>
  <si>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</si>
  <si>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</si>
  <si>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</si>
  <si>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</si>
  <si>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</si>
  <si>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</si>
  <si>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</si>
  <si>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</si>
  <si>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</si>
  <si>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</si>
  <si>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</si>
  <si>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</si>
  <si>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</si>
  <si>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</si>
  <si>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</si>
  <si>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</si>
  <si>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</si>
  <si>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</si>
  <si>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</si>
  <si>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</si>
  <si>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</si>
  <si>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</si>
  <si>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</si>
  <si>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</si>
  <si>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</si>
  <si>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</si>
  <si>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</si>
  <si>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</si>
  <si>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</si>
  <si>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</si>
  <si>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</si>
  <si>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</si>
  <si>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</si>
  <si>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</si>
  <si>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</si>
  <si>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</si>
  <si>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</si>
  <si>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</si>
  <si>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</si>
  <si>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</si>
  <si>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</si>
  <si>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</si>
  <si>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</si>
  <si>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</si>
  <si>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</si>
  <si>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</si>
  <si>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</si>
  <si>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</si>
  <si>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</si>
  <si>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</si>
  <si>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</si>
  <si>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</si>
  <si>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</si>
  <si>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</si>
  <si>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</si>
  <si>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</si>
  <si>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</si>
  <si>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</si>
  <si>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</si>
  <si>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</si>
  <si>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</si>
  <si>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</si>
  <si>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</si>
  <si>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</si>
  <si>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</si>
  <si>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</si>
  <si>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</si>
  <si>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</si>
  <si>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</si>
  <si>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</si>
  <si>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</si>
  <si>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</si>
  <si>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</si>
  <si>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</si>
  <si>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</si>
  <si>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</si>
  <si>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</si>
  <si>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</si>
  <si>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</si>
  <si>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</si>
  <si>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</si>
  <si>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</si>
  <si>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</si>
  <si>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</si>
  <si>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</si>
  <si>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</si>
  <si>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</si>
  <si>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</si>
  <si>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</si>
  <si>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</si>
  <si>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</si>
  <si>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</si>
  <si>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</si>
  <si>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</si>
  <si>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</si>
  <si>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</si>
  <si>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</si>
  <si>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</si>
  <si>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</si>
  <si>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</si>
  <si>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</si>
  <si>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</si>
  <si>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</si>
  <si>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</si>
  <si>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</si>
  <si>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</si>
  <si>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</si>
  <si>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</si>
  <si>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</si>
  <si>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</si>
  <si>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</si>
  <si>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</si>
  <si>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</si>
  <si>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</si>
  <si>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</si>
  <si>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</si>
  <si>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</si>
  <si>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</si>
  <si>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</si>
  <si>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</si>
  <si>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</si>
  <si>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</si>
  <si>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</si>
  <si>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</si>
  <si>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</si>
  <si>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</si>
  <si>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</si>
  <si>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</si>
  <si>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</si>
  <si>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</si>
  <si>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</si>
  <si>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</si>
  <si>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</si>
  <si>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</si>
  <si>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</si>
  <si>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</si>
  <si>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</si>
  <si>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</si>
  <si>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</si>
  <si>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</si>
  <si>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</si>
  <si>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</si>
  <si>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</si>
  <si>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</si>
  <si>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</si>
  <si>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</si>
  <si>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</si>
  <si>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</si>
  <si>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</si>
  <si>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</si>
  <si>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</si>
  <si>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</si>
  <si>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</si>
  <si>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</si>
  <si>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</si>
  <si>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</si>
  <si>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</si>
  <si>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</si>
  <si>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</si>
  <si>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</si>
  <si>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</si>
  <si>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</si>
  <si>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</si>
  <si>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</si>
  <si>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</si>
  <si>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</si>
  <si>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</si>
  <si>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</si>
  <si>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</si>
  <si>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</si>
  <si>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</si>
  <si>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</si>
  <si>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</si>
  <si>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</si>
  <si>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</si>
  <si>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</si>
  <si>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</si>
  <si>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</si>
  <si>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</si>
  <si>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</si>
  <si>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</si>
  <si>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</si>
  <si>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</si>
  <si>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</si>
  <si>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</si>
  <si>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</si>
  <si>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</si>
  <si>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</si>
  <si>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</si>
  <si>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</si>
  <si>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</si>
  <si>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</si>
  <si>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</si>
  <si>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</si>
  <si>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</si>
  <si>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</si>
  <si>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</si>
  <si>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</si>
  <si>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</si>
  <si>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</si>
  <si>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</si>
  <si>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</si>
  <si>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</si>
  <si>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</si>
  <si>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</si>
  <si>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</si>
  <si>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</si>
  <si>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</si>
  <si>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</si>
  <si>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</si>
  <si>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</si>
  <si>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</si>
  <si>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</si>
  <si>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</si>
  <si>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</si>
  <si>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</si>
  <si>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</si>
  <si>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</si>
  <si>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</si>
  <si>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</si>
  <si>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</si>
  <si>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</si>
  <si>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</si>
  <si>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</si>
  <si>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</si>
  <si>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</si>
  <si>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</si>
  <si>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</si>
  <si>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</si>
  <si>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</si>
  <si>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</si>
  <si>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</si>
  <si>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</si>
  <si>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</si>
  <si>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</si>
  <si>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</si>
  <si>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</si>
  <si>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</si>
  <si>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</si>
  <si>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</si>
  <si>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</si>
  <si>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</si>
  <si>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</si>
  <si>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</si>
  <si>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</si>
  <si>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</si>
  <si>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</si>
  <si>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</si>
  <si>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</si>
  <si>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</si>
  <si>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</si>
  <si>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</si>
  <si>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</si>
  <si>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</si>
  <si>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</si>
  <si>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</si>
  <si>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</si>
  <si>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</si>
  <si>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</si>
  <si>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</si>
  <si>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</si>
  <si>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</si>
  <si>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</si>
  <si>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</si>
  <si>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</si>
  <si>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</si>
  <si>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</si>
  <si>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</si>
  <si>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</si>
  <si>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</si>
  <si>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</si>
  <si>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</si>
  <si>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</si>
  <si>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</si>
  <si>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</si>
  <si>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</si>
  <si>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</si>
  <si>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</si>
  <si>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</si>
  <si>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</si>
  <si>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</si>
  <si>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</si>
  <si>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</si>
  <si>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</si>
  <si>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</si>
  <si>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</si>
  <si>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</si>
  <si>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</si>
  <si>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</si>
  <si>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</si>
  <si>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</si>
  <si>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</si>
  <si>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</si>
  <si>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</si>
  <si>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</si>
  <si>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</si>
  <si>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</si>
  <si>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</si>
  <si>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</si>
  <si>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</si>
  <si>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</si>
  <si>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</si>
  <si>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</si>
  <si>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</si>
  <si>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</si>
  <si>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</si>
  <si>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</si>
  <si>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</si>
  <si>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</si>
  <si>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</si>
  <si>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</si>
  <si>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</si>
  <si>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</si>
  <si>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</si>
  <si>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</si>
  <si>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</si>
  <si>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</si>
  <si>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</si>
  <si>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</si>
  <si>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</si>
  <si>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</si>
  <si>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</si>
  <si>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</si>
  <si>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</si>
  <si>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</si>
  <si>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</si>
  <si>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</si>
  <si>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</si>
  <si>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</si>
  <si>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</si>
  <si>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</si>
  <si>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</si>
  <si>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</si>
  <si>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</si>
  <si>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</si>
  <si>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</si>
  <si>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</si>
  <si>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</si>
  <si>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</si>
  <si>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</si>
  <si>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</si>
  <si>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</si>
  <si>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</si>
  <si>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</si>
  <si>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</si>
  <si>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</si>
  <si>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</si>
  <si>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</si>
  <si>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</si>
  <si>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</si>
  <si>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</si>
  <si>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</si>
  <si>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</si>
  <si>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</si>
  <si>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</si>
  <si>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</si>
  <si>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</si>
  <si>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</si>
  <si>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</si>
  <si>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</si>
  <si>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</si>
  <si>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</si>
  <si>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</si>
  <si>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</si>
  <si>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</si>
  <si>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</si>
  <si>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</si>
  <si>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</si>
  <si>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</si>
  <si>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</si>
  <si>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</si>
  <si>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</si>
  <si>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</si>
  <si>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</si>
  <si>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</si>
  <si>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</si>
  <si>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</si>
  <si>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</si>
  <si>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</si>
  <si>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</si>
  <si>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</si>
  <si>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</si>
  <si>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</si>
  <si>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</si>
  <si>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</si>
  <si>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</si>
  <si>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</si>
  <si>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</si>
  <si>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</si>
  <si>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</si>
  <si>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</si>
  <si>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</si>
  <si>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</si>
  <si>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</si>
  <si>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</si>
  <si>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</si>
  <si>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</si>
  <si>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</si>
  <si>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</si>
  <si>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</si>
  <si>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</si>
  <si>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</si>
  <si>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</si>
  <si>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</si>
  <si>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</si>
  <si>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</si>
  <si>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</si>
  <si>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</si>
  <si>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</si>
  <si>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</si>
  <si>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</si>
  <si>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</si>
  <si>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</si>
  <si>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</si>
  <si>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</si>
  <si>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</si>
  <si>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</si>
  <si>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</si>
  <si>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</si>
  <si>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</si>
  <si>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</si>
  <si>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</si>
  <si>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</si>
  <si>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</si>
  <si>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</si>
  <si>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</si>
  <si>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</si>
  <si>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</si>
  <si>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</si>
  <si>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</si>
  <si>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</si>
  <si>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</si>
  <si>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</si>
  <si>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</si>
  <si>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</si>
  <si>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</si>
  <si>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</si>
  <si>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</si>
  <si>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</si>
  <si>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</si>
  <si>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</si>
  <si>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</si>
  <si>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</si>
  <si>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</si>
  <si>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</si>
  <si>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</si>
  <si>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</si>
  <si>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</si>
  <si>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</si>
  <si>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</si>
  <si>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</si>
  <si>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</si>
  <si>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</si>
  <si>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</si>
  <si>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</si>
  <si>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</si>
  <si>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</si>
  <si>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</si>
  <si>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</si>
  <si>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</si>
  <si>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</si>
  <si>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</si>
  <si>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</si>
  <si>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</si>
  <si>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</si>
  <si>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</si>
  <si>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</si>
  <si>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</si>
  <si>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</si>
  <si>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</si>
  <si>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</si>
  <si>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</si>
  <si>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</si>
  <si>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</si>
  <si>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</si>
  <si>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</si>
  <si>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</si>
  <si>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</si>
  <si>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</si>
  <si>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</si>
  <si>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</si>
  <si>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</si>
  <si>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</si>
  <si>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</si>
  <si>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</si>
  <si>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</si>
  <si>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</si>
  <si>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</si>
  <si>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</si>
  <si>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</si>
  <si>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</si>
  <si>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</si>
  <si>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</si>
  <si>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</si>
  <si>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</si>
  <si>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</si>
  <si>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</si>
  <si>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</si>
  <si>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</si>
  <si>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</si>
  <si>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</si>
  <si>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</si>
  <si>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</si>
  <si>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</si>
  <si>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</si>
  <si>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</si>
  <si>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</si>
  <si>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</si>
  <si>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</si>
  <si>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</si>
  <si>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</si>
  <si>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</si>
  <si>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</si>
  <si>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</si>
  <si>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</si>
  <si>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</si>
  <si>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</si>
  <si>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</si>
  <si>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</si>
  <si>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</si>
  <si>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</si>
  <si>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</si>
  <si>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</si>
  <si>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</si>
  <si>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</si>
  <si>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</si>
  <si>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</si>
  <si>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</si>
  <si>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</si>
  <si>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</si>
  <si>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</si>
  <si>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</si>
  <si>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</si>
  <si>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</si>
  <si>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</si>
  <si>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</si>
  <si>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</si>
  <si>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</si>
  <si>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</si>
  <si>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</si>
  <si>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</si>
  <si>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</si>
  <si>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</si>
  <si>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</si>
  <si>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</si>
  <si>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</si>
  <si>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</si>
  <si>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</si>
  <si>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</si>
  <si>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</si>
  <si>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</si>
  <si>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</si>
  <si>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</si>
  <si>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</si>
  <si>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</si>
  <si>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</si>
  <si>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</si>
  <si>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</si>
  <si>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</si>
  <si>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</si>
  <si>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</si>
  <si>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</si>
  <si>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</si>
  <si>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</si>
  <si>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</si>
  <si>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</si>
  <si>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</si>
  <si>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</si>
  <si>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</si>
  <si>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</si>
  <si>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</si>
  <si>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</si>
  <si>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</si>
  <si>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</si>
  <si>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</si>
  <si>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</si>
  <si>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</si>
  <si>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</si>
  <si>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</si>
  <si>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</si>
  <si>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</si>
  <si>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</si>
  <si>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</si>
  <si>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</si>
  <si>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</si>
  <si>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</si>
  <si>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</si>
  <si>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</si>
  <si>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</si>
  <si>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</si>
  <si>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</si>
  <si>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</si>
  <si>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</si>
  <si>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</si>
  <si>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</si>
  <si>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</si>
  <si>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</si>
  <si>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</si>
  <si>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</si>
  <si>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</si>
  <si>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</si>
  <si>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</si>
  <si>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</si>
  <si>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</si>
  <si>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</si>
  <si>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</si>
  <si>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</si>
  <si>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</si>
  <si>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</si>
  <si>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</si>
  <si>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</si>
  <si>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</si>
  <si>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</si>
  <si>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</si>
  <si>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</si>
  <si>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</si>
  <si>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</si>
  <si>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</si>
  <si>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</si>
  <si>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</si>
  <si>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</si>
  <si>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</si>
  <si>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</si>
  <si>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</si>
  <si>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</si>
  <si>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</si>
  <si>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</si>
  <si>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</si>
  <si>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</si>
  <si>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</si>
  <si>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</si>
  <si>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</si>
  <si>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</si>
  <si>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</si>
  <si>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</si>
  <si>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</si>
  <si>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</si>
  <si>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</si>
  <si>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</si>
  <si>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</si>
  <si>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</si>
  <si>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</si>
  <si>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</si>
  <si>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</si>
  <si>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</si>
  <si>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</si>
  <si>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</si>
  <si>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</si>
  <si>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</si>
  <si>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</si>
  <si>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</si>
  <si>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</si>
  <si>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</si>
  <si>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</si>
  <si>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</si>
  <si>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</si>
  <si>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</si>
  <si>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</si>
  <si>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</si>
  <si>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</si>
  <si>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</si>
  <si>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</si>
  <si>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</si>
  <si>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</si>
  <si>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</si>
  <si>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</si>
  <si>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</si>
  <si>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</si>
  <si>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</si>
  <si>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</si>
  <si>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</si>
  <si>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</si>
  <si>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</si>
  <si>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</si>
  <si>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</si>
  <si>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</si>
  <si>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</si>
  <si>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</si>
  <si>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</si>
  <si>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</si>
  <si>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</si>
  <si>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</si>
  <si>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</si>
  <si>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</si>
  <si>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</si>
  <si>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</si>
  <si>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</si>
  <si>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</si>
  <si>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</si>
  <si>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</si>
  <si>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</si>
  <si>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</si>
  <si>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</si>
  <si>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</si>
  <si>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</si>
  <si>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</si>
  <si>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</si>
  <si>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</si>
  <si>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</si>
  <si>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</si>
  <si>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</si>
  <si>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</si>
  <si>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</si>
  <si>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</si>
  <si>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</si>
  <si>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</si>
  <si>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</si>
  <si>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</si>
  <si>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</si>
  <si>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</si>
  <si>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</si>
  <si>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</si>
  <si>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</si>
  <si>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</si>
  <si>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</si>
  <si>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</si>
  <si>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</si>
  <si>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</si>
  <si>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</si>
  <si>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</si>
  <si>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</si>
  <si>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</si>
  <si>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</si>
  <si>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</si>
  <si>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</si>
  <si>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</si>
  <si>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</si>
  <si>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</si>
  <si>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</si>
  <si>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</si>
  <si>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</si>
  <si>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</si>
  <si>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</si>
  <si>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</si>
  <si>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</si>
  <si>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</si>
  <si>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</si>
  <si>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</si>
  <si>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</si>
  <si>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</si>
  <si>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</si>
  <si>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</si>
  <si>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</si>
  <si>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</si>
  <si>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</si>
  <si>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</si>
  <si>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</si>
  <si>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</si>
  <si>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</si>
  <si>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</si>
  <si>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</si>
  <si>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</si>
  <si>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</si>
  <si>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</si>
  <si>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</si>
  <si>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</si>
  <si>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</si>
  <si>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</si>
  <si>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</si>
  <si>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</si>
  <si>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</si>
  <si>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</si>
  <si>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</si>
  <si>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</si>
  <si>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</si>
  <si>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</si>
  <si>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</si>
  <si>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</si>
  <si>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</si>
  <si>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</si>
  <si>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</si>
  <si>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</si>
  <si>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</si>
  <si>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</si>
  <si>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</si>
  <si>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</si>
  <si>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</si>
  <si>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</si>
  <si>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</si>
  <si>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</si>
  <si>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</si>
  <si>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</si>
  <si>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</si>
  <si>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</si>
  <si>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</si>
  <si>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</si>
  <si>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</si>
  <si>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</si>
  <si>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</si>
  <si>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</si>
  <si>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</si>
  <si>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</si>
  <si>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</si>
  <si>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</si>
  <si>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</si>
  <si>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</si>
  <si>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</si>
  <si>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</si>
  <si>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</si>
  <si>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</si>
  <si>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</si>
  <si>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</si>
  <si>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</si>
  <si>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</si>
  <si>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</si>
  <si>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</si>
  <si>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</si>
  <si>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</si>
  <si>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</si>
  <si>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</si>
  <si>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</si>
  <si>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</si>
  <si>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</si>
  <si>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</si>
  <si>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</si>
  <si>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</si>
  <si>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</si>
  <si>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</si>
  <si>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</si>
  <si>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</si>
  <si>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</si>
  <si>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</si>
  <si>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</si>
  <si>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</si>
  <si>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</si>
  <si>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</si>
  <si>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</si>
  <si>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</si>
  <si>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</si>
  <si>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</si>
  <si>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</si>
  <si>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</si>
  <si>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</si>
  <si>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</si>
  <si>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</si>
  <si>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</si>
  <si>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</si>
  <si>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</si>
  <si>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</si>
  <si>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</si>
  <si>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</si>
  <si>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</si>
  <si>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</si>
  <si>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</si>
  <si>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</si>
  <si>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</si>
  <si>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</si>
  <si>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</si>
  <si>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</si>
  <si>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</si>
  <si>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</si>
  <si>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</si>
  <si>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</si>
  <si>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</si>
  <si>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</si>
  <si>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</si>
  <si>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</si>
  <si>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</si>
  <si>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</si>
  <si>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</si>
  <si>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</si>
  <si>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</si>
  <si>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</si>
  <si>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</si>
  <si>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</si>
  <si>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</si>
  <si>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</si>
  <si>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</si>
  <si>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</si>
  <si>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</si>
  <si>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</si>
  <si>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</si>
  <si>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</si>
  <si>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</si>
  <si>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</si>
  <si>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</si>
  <si>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</si>
  <si>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</si>
  <si>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</si>
  <si>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</si>
  <si>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</si>
  <si>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</si>
  <si>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</si>
  <si>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</si>
  <si>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</si>
  <si>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</si>
  <si>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</si>
  <si>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</si>
  <si>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</si>
  <si>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</si>
  <si>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</si>
  <si>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</si>
  <si>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</si>
  <si>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</si>
  <si>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</si>
  <si>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</si>
  <si>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</si>
  <si>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</si>
  <si>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</si>
  <si>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</si>
  <si>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</si>
  <si>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</si>
  <si>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</si>
  <si>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</si>
  <si>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</si>
  <si>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</si>
  <si>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</si>
  <si>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</si>
  <si>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</si>
  <si>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</si>
  <si>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</si>
  <si>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</si>
  <si>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</si>
  <si>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</si>
  <si>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</si>
  <si>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</si>
  <si>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</si>
  <si>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</si>
  <si>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</si>
  <si>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</si>
  <si>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</si>
  <si>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</si>
  <si>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</si>
  <si>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</si>
  <si>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</si>
  <si>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</si>
  <si>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</si>
  <si>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</si>
  <si>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</si>
  <si>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</si>
  <si>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</si>
  <si>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</si>
  <si>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</si>
  <si>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</si>
  <si>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</si>
  <si>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</si>
  <si>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</si>
  <si>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</si>
  <si>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</si>
  <si>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</si>
  <si>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</si>
  <si>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</si>
  <si>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</si>
  <si>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</si>
  <si>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</si>
  <si>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</si>
  <si>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</si>
  <si>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</si>
  <si>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</si>
  <si>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</si>
  <si>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</si>
  <si>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</si>
  <si>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</si>
  <si>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</si>
  <si>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</si>
  <si>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</si>
  <si>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</si>
  <si>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</si>
  <si>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</si>
  <si>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</si>
  <si>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</si>
  <si>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</si>
  <si>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</si>
  <si>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</si>
  <si>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</si>
  <si>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</si>
  <si>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</si>
  <si>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</si>
  <si>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</si>
  <si>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</si>
  <si>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</si>
  <si>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</si>
  <si>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</si>
  <si>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</si>
  <si>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</si>
  <si>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</si>
  <si>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</si>
  <si>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</si>
  <si>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</si>
  <si>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</si>
  <si>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</si>
  <si>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</si>
  <si>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</si>
  <si>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</si>
  <si>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</si>
  <si>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</si>
  <si>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</si>
  <si>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</si>
  <si>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</si>
  <si>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</si>
  <si>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</si>
  <si>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</si>
  <si>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</si>
  <si>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</si>
  <si>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</si>
  <si>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</si>
  <si>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</si>
  <si>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</si>
  <si>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</si>
  <si>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</si>
  <si>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</si>
  <si>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</si>
  <si>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</si>
  <si>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</si>
  <si>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</si>
  <si>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</si>
  <si>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</si>
  <si>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</si>
  <si>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</si>
  <si>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</si>
  <si>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</si>
  <si>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</si>
  <si>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</si>
  <si>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</si>
  <si>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</si>
  <si>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</si>
  <si>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</si>
  <si>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</si>
  <si>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</si>
  <si>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</si>
  <si>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</si>
  <si>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</si>
  <si>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</si>
  <si>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</si>
  <si>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</si>
  <si>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</si>
  <si>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</si>
  <si>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</si>
  <si>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</si>
  <si>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</si>
  <si>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</si>
  <si>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</si>
  <si>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</si>
  <si>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</si>
  <si>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</si>
  <si>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</si>
  <si>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</si>
  <si>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</si>
  <si>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</si>
  <si>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</si>
  <si>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</si>
  <si>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</si>
  <si>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</si>
  <si>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</si>
  <si>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</si>
  <si>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</si>
  <si>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</si>
  <si>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</si>
  <si>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</si>
  <si>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</si>
  <si>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</si>
  <si>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</si>
  <si>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</si>
  <si>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</si>
  <si>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</si>
  <si>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</si>
  <si>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</si>
  <si>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</si>
  <si>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</si>
  <si>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</si>
  <si>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</si>
  <si>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</si>
  <si>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</si>
  <si>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</si>
  <si>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</si>
  <si>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</si>
  <si>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</si>
  <si>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</si>
  <si>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</si>
  <si>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</si>
  <si>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</si>
  <si>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</si>
  <si>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</si>
  <si>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</si>
  <si>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</si>
  <si>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</si>
  <si>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</si>
  <si>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</si>
  <si>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</si>
  <si>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</si>
  <si>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</si>
  <si>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</si>
  <si>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</si>
  <si>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</si>
  <si>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</si>
  <si>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</si>
  <si>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</si>
  <si>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</si>
  <si>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</si>
  <si>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</si>
  <si>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</si>
  <si>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</si>
  <si>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</si>
  <si>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</si>
  <si>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</si>
  <si>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</si>
  <si>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</si>
  <si>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</si>
  <si>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</si>
  <si>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</si>
  <si>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</si>
  <si>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</si>
  <si>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</si>
  <si>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</si>
  <si>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</si>
  <si>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</si>
  <si>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</si>
  <si>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</si>
  <si>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</si>
  <si>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</si>
  <si>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</si>
  <si>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</si>
  <si>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</si>
  <si>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</si>
  <si>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</si>
  <si>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</si>
  <si>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</si>
  <si>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</si>
  <si>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</si>
  <si>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</si>
  <si>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</si>
  <si>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</si>
  <si>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</si>
  <si>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</si>
  <si>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</si>
  <si>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</si>
  <si>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</si>
  <si>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</si>
  <si>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</si>
  <si>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</si>
  <si>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</si>
  <si>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</si>
  <si>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</si>
  <si>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</si>
  <si>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</si>
  <si>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</si>
  <si>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</si>
  <si>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</si>
  <si>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</si>
  <si>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</si>
  <si>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</si>
  <si>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</si>
  <si>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</si>
  <si>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</si>
  <si>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</si>
  <si>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</si>
  <si>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</si>
  <si>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</si>
  <si>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</si>
  <si>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</si>
  <si>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</si>
  <si>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</si>
  <si>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</si>
  <si>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</si>
  <si>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</si>
  <si>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</si>
  <si>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</si>
  <si>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</si>
  <si>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</si>
  <si>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</si>
  <si>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</si>
  <si>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</si>
  <si>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</si>
  <si>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</si>
  <si>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</si>
  <si>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</si>
  <si>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</si>
  <si>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</si>
  <si>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</si>
  <si>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</si>
  <si>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</si>
  <si>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</si>
  <si>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</si>
  <si>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</si>
  <si>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</si>
  <si>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</si>
  <si>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</si>
  <si>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</si>
  <si>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</si>
  <si>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</si>
  <si>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</si>
  <si>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</si>
  <si>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</si>
  <si>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</si>
  <si>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</si>
  <si>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</si>
  <si>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</si>
  <si>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</si>
  <si>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</si>
  <si>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</si>
  <si>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</si>
  <si>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</si>
  <si>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</si>
  <si>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</si>
  <si>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</si>
  <si>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</si>
  <si>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</si>
  <si>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</si>
  <si>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</si>
  <si>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</si>
  <si>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</si>
  <si>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</si>
  <si>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</si>
  <si>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</si>
  <si>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</si>
  <si>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</si>
  <si>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</si>
  <si>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</si>
  <si>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</si>
  <si>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</si>
  <si>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</si>
  <si>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</si>
  <si>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</si>
  <si>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</si>
  <si>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</si>
  <si>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</si>
  <si>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</si>
  <si>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</si>
  <si>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</si>
  <si>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</si>
  <si>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</si>
  <si>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</si>
  <si>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</si>
  <si>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</si>
  <si>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</si>
  <si>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</si>
  <si>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</si>
  <si>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</si>
  <si>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</si>
  <si>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</si>
  <si>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</si>
  <si>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</si>
  <si>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</si>
  <si>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</si>
  <si>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</si>
  <si>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</si>
  <si>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</si>
  <si>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</si>
  <si>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</si>
  <si>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</si>
  <si>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</si>
  <si>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</si>
  <si>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</si>
  <si>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</si>
  <si>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</si>
  <si>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</si>
  <si>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</si>
  <si>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</si>
  <si>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</si>
  <si>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</si>
  <si>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</si>
  <si>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</si>
  <si>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</si>
  <si>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</si>
  <si>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</si>
  <si>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</si>
  <si>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</si>
  <si>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</si>
  <si>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</si>
  <si>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</si>
  <si>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</si>
  <si>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</si>
  <si>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</si>
  <si>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</si>
  <si>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</si>
  <si>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</si>
  <si>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</si>
  <si>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</si>
  <si>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</si>
  <si>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</si>
  <si>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</si>
  <si>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</si>
  <si>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</si>
  <si>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</si>
  <si>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</si>
  <si>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</si>
  <si>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</si>
  <si>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</si>
  <si>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</si>
  <si>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</si>
  <si>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</si>
  <si>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</si>
  <si>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</si>
  <si>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</si>
  <si>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</si>
  <si>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</si>
  <si>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</si>
  <si>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</si>
  <si>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</si>
  <si>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</si>
  <si>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</si>
  <si>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</si>
  <si>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</si>
  <si>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</si>
  <si>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</si>
  <si>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</si>
  <si>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</si>
  <si>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</si>
  <si>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</si>
  <si>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</si>
  <si>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</si>
  <si>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</si>
  <si>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</si>
  <si>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</si>
  <si>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</si>
  <si>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</si>
  <si>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</si>
  <si>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</si>
  <si>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</si>
  <si>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</si>
  <si>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</si>
  <si>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</si>
  <si>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</si>
  <si>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</si>
  <si>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</si>
  <si>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</si>
  <si>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</si>
  <si>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</si>
  <si>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</si>
  <si>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</si>
  <si>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</si>
  <si>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</si>
  <si>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</si>
  <si>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</si>
  <si>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</si>
  <si>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</si>
  <si>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</si>
  <si>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</si>
  <si>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</si>
  <si>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</si>
  <si>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</si>
  <si>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</si>
  <si>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</si>
  <si>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</si>
  <si>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</si>
  <si>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</si>
  <si>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</si>
  <si>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</si>
  <si>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</si>
  <si>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</si>
  <si>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</si>
  <si>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</si>
  <si>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</si>
  <si>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</si>
  <si>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</si>
  <si>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</si>
  <si>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</si>
  <si>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</si>
  <si>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</si>
  <si>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</si>
  <si>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</si>
  <si>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</si>
  <si>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</si>
  <si>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</si>
  <si>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</si>
  <si>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</si>
  <si>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</si>
  <si>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</si>
  <si>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</si>
  <si>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</si>
  <si>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</si>
  <si>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</si>
  <si>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</si>
  <si>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</si>
  <si>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</si>
  <si>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</si>
  <si>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</si>
  <si>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</si>
  <si>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</si>
  <si>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</si>
  <si>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</si>
  <si>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</si>
  <si>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</si>
  <si>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</si>
  <si>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</si>
  <si>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</si>
  <si>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</si>
  <si>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</si>
  <si>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</si>
  <si>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</si>
  <si>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</si>
  <si>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</si>
  <si>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</si>
  <si>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</si>
  <si>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</si>
  <si>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</si>
  <si>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</si>
  <si>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</si>
  <si>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</si>
  <si>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</si>
  <si>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</si>
  <si>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</si>
  <si>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</si>
  <si>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</si>
  <si>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</si>
  <si>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</si>
  <si>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</si>
  <si>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</si>
  <si>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</si>
  <si>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</si>
  <si>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</si>
  <si>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</si>
  <si>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</si>
  <si>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</si>
  <si>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</si>
  <si>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</si>
  <si>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</si>
  <si>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</si>
  <si>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</si>
  <si>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</si>
  <si>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</si>
  <si>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</si>
  <si>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</si>
  <si>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</si>
  <si>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</si>
  <si>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</si>
  <si>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</si>
  <si>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</si>
  <si>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</si>
  <si>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</si>
  <si>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</si>
  <si>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</si>
  <si>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</si>
  <si>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</si>
  <si>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</si>
  <si>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</si>
  <si>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</si>
  <si>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</si>
  <si>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</si>
  <si>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</si>
  <si>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</si>
  <si>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</si>
  <si>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</si>
  <si>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</si>
  <si>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</si>
  <si>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</si>
  <si>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</si>
  <si>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</si>
  <si>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</si>
  <si>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</si>
  <si>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</si>
  <si>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</si>
  <si>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</si>
  <si>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</si>
  <si>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</si>
  <si>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</si>
  <si>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</si>
  <si>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</si>
  <si>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</si>
  <si>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</si>
  <si>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</si>
  <si>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</si>
  <si>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</si>
  <si>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</si>
  <si>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</si>
  <si>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</si>
  <si>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</si>
  <si>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</si>
  <si>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</si>
  <si>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</si>
  <si>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</si>
  <si>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</si>
  <si>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</si>
  <si>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</si>
  <si>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</si>
  <si>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</si>
  <si>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</si>
  <si>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</si>
  <si>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</si>
  <si>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</si>
  <si>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</si>
  <si>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</si>
  <si>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</si>
  <si>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</si>
  <si>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</si>
  <si>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</si>
  <si>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</si>
  <si>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</si>
  <si>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</si>
  <si>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</si>
  <si>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</si>
  <si>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</si>
  <si>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</si>
  <si>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</si>
  <si>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</si>
  <si>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</si>
  <si>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</si>
  <si>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</si>
  <si>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</si>
  <si>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</si>
  <si>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</si>
  <si>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</si>
  <si>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</si>
  <si>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</si>
  <si>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</si>
  <si>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</si>
  <si>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</si>
  <si>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</si>
  <si>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</si>
  <si>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</si>
  <si>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</si>
  <si>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</si>
  <si>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</si>
  <si>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</si>
  <si>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</si>
  <si>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</si>
  <si>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</si>
  <si>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</si>
  <si>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</si>
  <si>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</si>
  <si>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</si>
  <si>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</si>
  <si>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</si>
  <si>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</si>
  <si>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</si>
  <si>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</si>
  <si>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</si>
  <si>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</si>
  <si>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</si>
  <si>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</si>
  <si>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</si>
  <si>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</si>
  <si>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</si>
  <si>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</si>
  <si>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</si>
  <si>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</si>
  <si>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</si>
  <si>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</si>
  <si>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</si>
  <si>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</si>
  <si>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</si>
  <si>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</si>
  <si>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</si>
  <si>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</si>
  <si>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</si>
  <si>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</si>
  <si>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</si>
  <si>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</si>
  <si>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</si>
  <si>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</si>
  <si>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</si>
  <si>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</si>
  <si>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</si>
  <si>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</si>
  <si>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</si>
  <si>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</si>
  <si>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</si>
  <si>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</si>
  <si>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</si>
  <si>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</si>
  <si>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</si>
  <si>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</si>
  <si>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</si>
  <si>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</si>
  <si>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</si>
  <si>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</si>
  <si>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</si>
  <si>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</si>
  <si>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</si>
  <si>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</si>
  <si>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</si>
  <si>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</si>
  <si>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</si>
  <si>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</si>
  <si>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</si>
  <si>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</si>
  <si>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</si>
  <si>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</si>
  <si>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</si>
  <si>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</si>
  <si>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</si>
  <si>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</si>
  <si>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</si>
  <si>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</si>
  <si>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</si>
  <si>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</si>
  <si>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</si>
  <si>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</si>
  <si>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</si>
  <si>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</si>
  <si>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</si>
  <si>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</si>
  <si>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</si>
  <si>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</si>
  <si>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</si>
  <si>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</si>
  <si>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</si>
  <si>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</si>
  <si>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</si>
  <si>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</si>
  <si>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</si>
  <si>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</si>
  <si>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</si>
  <si>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</si>
  <si>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</si>
  <si>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</si>
  <si>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</si>
  <si>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</si>
  <si>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</si>
  <si>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</si>
  <si>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</si>
  <si>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</si>
  <si>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</si>
  <si>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</si>
  <si>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</si>
  <si>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</si>
  <si>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</si>
  <si>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</si>
  <si>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</si>
  <si>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</si>
  <si>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</si>
  <si>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</si>
  <si>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</si>
  <si>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</si>
  <si>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</si>
  <si>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</si>
  <si>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</si>
  <si>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</si>
  <si>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</si>
  <si>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</si>
  <si>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</si>
  <si>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</si>
  <si>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</si>
  <si>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</si>
  <si>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</si>
  <si>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</si>
  <si>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</si>
  <si>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</si>
  <si>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</si>
  <si>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</si>
  <si>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</si>
  <si>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</si>
  <si>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</si>
  <si>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</si>
  <si>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</si>
  <si>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</si>
  <si>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</si>
  <si>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</si>
  <si>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</si>
  <si>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</si>
  <si>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</si>
  <si>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</si>
  <si>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</si>
  <si>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</si>
  <si>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</si>
  <si>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</si>
  <si>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</si>
  <si>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</si>
  <si>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</si>
  <si>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</si>
  <si>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</si>
  <si>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</si>
  <si>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</si>
  <si>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</si>
  <si>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</si>
  <si>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</si>
  <si>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</si>
  <si>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</si>
  <si>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</si>
  <si>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</si>
  <si>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</si>
  <si>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</si>
  <si>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</si>
  <si>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</si>
  <si>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</si>
  <si>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</si>
  <si>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</si>
  <si>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</si>
  <si>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</si>
  <si>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</si>
  <si>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</si>
  <si>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</si>
  <si>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</si>
  <si>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</si>
  <si>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</si>
  <si>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</si>
  <si>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</si>
  <si>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</si>
  <si>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</si>
  <si>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</si>
  <si>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</si>
  <si>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</si>
  <si>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</si>
  <si>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</si>
  <si>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</si>
  <si>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</si>
  <si>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</si>
  <si>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</si>
  <si>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</si>
  <si>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</si>
  <si>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</si>
  <si>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</si>
  <si>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</si>
  <si>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</si>
  <si>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</si>
  <si>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</si>
  <si>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</si>
  <si>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</si>
  <si>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</si>
  <si>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</si>
  <si>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</si>
  <si>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</si>
  <si>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</si>
  <si>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</si>
  <si>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</si>
  <si>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</si>
  <si>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</si>
  <si>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</si>
  <si>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</si>
  <si>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</si>
  <si>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</si>
  <si>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</si>
  <si>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</si>
  <si>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</si>
  <si>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</si>
  <si>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</si>
  <si>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</si>
  <si>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</si>
  <si>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</si>
  <si>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</si>
  <si>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</si>
  <si>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</si>
  <si>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</si>
  <si>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</si>
  <si>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</si>
  <si>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</si>
  <si>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</si>
  <si>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</si>
  <si>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</si>
  <si>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</si>
  <si>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</si>
  <si>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</si>
  <si>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</si>
  <si>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</si>
  <si>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</si>
  <si>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</si>
  <si>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</si>
  <si>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</si>
  <si>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</si>
  <si>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</si>
  <si>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</si>
  <si>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</si>
  <si>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</si>
  <si>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</si>
  <si>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</si>
  <si>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</si>
  <si>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</si>
  <si>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</si>
  <si>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</si>
  <si>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</si>
  <si>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</si>
  <si>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</si>
  <si>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</si>
  <si>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</si>
  <si>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</si>
  <si>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</si>
  <si>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</si>
  <si>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</si>
  <si>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</si>
  <si>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</si>
  <si>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</si>
  <si>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</si>
  <si>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</si>
  <si>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</si>
  <si>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</si>
  <si>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</si>
  <si>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</si>
  <si>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</si>
  <si>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</si>
  <si>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</si>
  <si>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</si>
  <si>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</si>
  <si>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</si>
  <si>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</si>
  <si>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</si>
  <si>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</si>
  <si>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</si>
  <si>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</si>
  <si>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</si>
  <si>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</si>
  <si>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</si>
  <si>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</si>
  <si>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</si>
  <si>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</si>
  <si>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</si>
  <si>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</si>
  <si>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</si>
  <si>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</si>
  <si>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</si>
  <si>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</si>
  <si>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</si>
  <si>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</si>
  <si>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</si>
  <si>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</si>
  <si>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</si>
  <si>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</si>
  <si>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</si>
  <si>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</si>
  <si>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</si>
  <si>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</si>
  <si>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</si>
  <si>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</si>
  <si>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</si>
  <si>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</si>
  <si>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</si>
  <si>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</si>
  <si>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</si>
  <si>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</si>
  <si>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</si>
  <si>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</si>
  <si>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</si>
  <si>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</si>
  <si>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</si>
  <si>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</si>
  <si>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</si>
  <si>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</si>
  <si>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</si>
  <si>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</si>
  <si>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</si>
  <si>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</si>
  <si>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</si>
  <si>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</si>
  <si>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</si>
  <si>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</si>
  <si>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</si>
  <si>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</si>
  <si>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</si>
  <si>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</si>
  <si>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</si>
  <si>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</si>
  <si>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</si>
  <si>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</si>
  <si>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</si>
  <si>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</si>
  <si>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</si>
  <si>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</si>
  <si>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</si>
  <si>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</si>
  <si>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</si>
  <si>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</si>
  <si>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</si>
  <si>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</si>
  <si>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</si>
  <si>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</si>
  <si>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</si>
  <si>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</si>
  <si>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</si>
  <si>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</si>
  <si>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</si>
  <si>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</si>
  <si>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</si>
  <si>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</si>
  <si>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</si>
  <si>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</si>
  <si>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</si>
  <si>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</si>
  <si>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</si>
  <si>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</si>
  <si>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</si>
  <si>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</si>
  <si>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</si>
  <si>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</si>
  <si>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</si>
  <si>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</si>
  <si>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</si>
  <si>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</si>
  <si>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</si>
  <si>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</si>
  <si>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</si>
  <si>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</si>
  <si>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</si>
  <si>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</si>
  <si>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</si>
  <si>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</si>
  <si>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</si>
  <si>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</si>
  <si>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</si>
  <si>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</si>
  <si>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</si>
  <si>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</si>
  <si>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</si>
  <si>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</si>
  <si>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</si>
  <si>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</si>
  <si>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</si>
  <si>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</si>
  <si>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</si>
  <si>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</si>
  <si>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</si>
  <si>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</si>
  <si>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</si>
  <si>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</si>
  <si>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</si>
  <si>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</si>
  <si>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</si>
  <si>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</si>
  <si>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</si>
  <si>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</si>
  <si>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</si>
  <si>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</si>
  <si>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</si>
  <si>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</si>
  <si>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</si>
  <si>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</si>
  <si>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</si>
  <si>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</si>
  <si>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</si>
  <si>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</si>
  <si>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</si>
  <si>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</si>
  <si>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</si>
  <si>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</si>
  <si>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</si>
  <si>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</si>
  <si>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</si>
  <si>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</si>
  <si>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</si>
  <si>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</si>
  <si>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</si>
  <si>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</si>
  <si>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</si>
  <si>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</si>
  <si>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</si>
  <si>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</si>
  <si>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</si>
  <si>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</si>
  <si>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</si>
  <si>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</si>
  <si>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</si>
  <si>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</si>
  <si>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</si>
  <si>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</si>
  <si>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</si>
  <si>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</si>
  <si>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</si>
  <si>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</si>
  <si>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</si>
  <si>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</si>
  <si>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</si>
  <si>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</si>
  <si>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</si>
  <si>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</si>
  <si>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</si>
  <si>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</si>
  <si>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</si>
  <si>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</si>
  <si>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</si>
  <si>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</si>
  <si>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</si>
  <si>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</si>
  <si>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</si>
  <si>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</si>
  <si>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</si>
  <si>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</si>
  <si>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</si>
  <si>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</si>
  <si>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</si>
  <si>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</si>
  <si>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</si>
  <si>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</si>
  <si>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</si>
  <si>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</si>
  <si>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</si>
  <si>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</si>
  <si>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</si>
  <si>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</si>
  <si>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</si>
  <si>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</si>
  <si>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</si>
  <si>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</si>
  <si>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</si>
  <si>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</si>
  <si>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</si>
  <si>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</si>
  <si>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</si>
  <si>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</si>
  <si>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</si>
  <si>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</si>
  <si>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</si>
  <si>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</si>
  <si>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</si>
  <si>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</si>
  <si>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</si>
  <si>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</si>
  <si>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</si>
  <si>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</si>
  <si>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</si>
  <si>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</si>
  <si>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</si>
  <si>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</si>
  <si>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</si>
  <si>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</si>
  <si>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</si>
  <si>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</si>
  <si>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</si>
  <si>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</si>
  <si>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</si>
  <si>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</si>
  <si>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</si>
  <si>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</si>
  <si>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</si>
  <si>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</si>
  <si>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</si>
  <si>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</si>
  <si>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</si>
  <si>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</si>
  <si>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</si>
  <si>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</si>
  <si>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</si>
  <si>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</si>
  <si>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</si>
  <si>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</si>
  <si>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</si>
  <si>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</si>
  <si>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</si>
  <si>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</si>
  <si>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</si>
  <si>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</si>
  <si>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</si>
  <si>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</si>
  <si>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</si>
  <si>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</si>
  <si>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</si>
  <si>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</si>
  <si>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</si>
  <si>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</si>
  <si>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</si>
  <si>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</si>
  <si>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</si>
  <si>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</si>
  <si>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</si>
  <si>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</si>
  <si>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</si>
  <si>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</si>
  <si>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</si>
  <si>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</si>
  <si>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</si>
  <si>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</si>
  <si>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</si>
  <si>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</si>
  <si>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</si>
  <si>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</si>
  <si>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</si>
  <si>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</si>
  <si>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</si>
  <si>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</si>
  <si>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</si>
  <si>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</si>
  <si>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</si>
  <si>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</si>
  <si>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</si>
  <si>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</si>
  <si>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</si>
  <si>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</si>
  <si>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</si>
  <si>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</si>
  <si>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</si>
  <si>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</si>
  <si>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</si>
  <si>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</si>
  <si>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</si>
  <si>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</si>
  <si>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</si>
  <si>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</si>
  <si>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</si>
  <si>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</si>
  <si>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</si>
  <si>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</si>
  <si>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</si>
  <si>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</si>
  <si>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</si>
  <si>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</si>
  <si>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</si>
  <si>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</si>
  <si>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</si>
  <si>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</si>
  <si>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</si>
  <si>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</si>
  <si>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</si>
  <si>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</si>
  <si>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</si>
  <si>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</si>
  <si>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</si>
  <si>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</si>
  <si>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</si>
  <si>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</si>
  <si>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</si>
  <si>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</si>
  <si>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</si>
  <si>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</si>
  <si>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</si>
  <si>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</si>
  <si>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</si>
  <si>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</si>
  <si>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</si>
  <si>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</si>
  <si>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</si>
  <si>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</si>
  <si>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</si>
  <si>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</si>
  <si>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</si>
  <si>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</si>
  <si>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</si>
  <si>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</si>
  <si>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</si>
  <si>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</si>
  <si>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</si>
  <si>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</si>
  <si>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</si>
  <si>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</si>
  <si>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</si>
  <si>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</si>
  <si>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</si>
  <si>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</si>
  <si>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</si>
  <si>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</si>
  <si>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</si>
  <si>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</si>
  <si>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</si>
  <si>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</si>
  <si>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</si>
  <si>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</si>
  <si>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</si>
  <si>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</si>
  <si>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</si>
  <si>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</si>
  <si>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</si>
  <si>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</si>
  <si>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</si>
  <si>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</si>
  <si>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</si>
  <si>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</si>
  <si>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</si>
  <si>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</si>
  <si>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</si>
  <si>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</si>
  <si>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</si>
  <si>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</si>
  <si>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</si>
  <si>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</si>
  <si>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</si>
  <si>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</si>
  <si>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</si>
  <si>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</si>
  <si>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</si>
  <si>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</si>
  <si>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</si>
  <si>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</si>
  <si>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</si>
  <si>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</si>
  <si>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</si>
  <si>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</si>
  <si>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</si>
  <si>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</si>
  <si>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</si>
  <si>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</si>
  <si>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</si>
  <si>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</si>
  <si>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</si>
  <si>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</si>
  <si>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</si>
  <si>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</si>
  <si>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</si>
  <si>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</si>
  <si>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</si>
  <si>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</si>
  <si>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</si>
  <si>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</si>
  <si>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</si>
  <si>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</si>
  <si>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</si>
  <si>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</si>
  <si>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</si>
  <si>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</si>
  <si>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</si>
  <si>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</si>
  <si>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</si>
  <si>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</si>
  <si>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</si>
  <si>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</si>
  <si>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</si>
  <si>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</si>
  <si>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</si>
  <si>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</si>
  <si>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</si>
  <si>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</si>
  <si>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</si>
  <si>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</si>
  <si>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</si>
  <si>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</si>
  <si>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</si>
  <si>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</si>
  <si>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</si>
  <si>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</si>
  <si>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</si>
  <si>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</si>
  <si>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</si>
  <si>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</si>
  <si>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</si>
  <si>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</si>
  <si>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</si>
  <si>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</si>
  <si>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</si>
  <si>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</si>
  <si>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</si>
  <si>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</si>
  <si>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</si>
  <si>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</si>
  <si>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</si>
  <si>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</si>
  <si>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</si>
  <si>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</si>
  <si>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</si>
  <si>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</si>
  <si>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</si>
  <si>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</si>
  <si>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</si>
  <si>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</si>
  <si>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</si>
  <si>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</si>
  <si>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</si>
  <si>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</si>
  <si>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</si>
  <si>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</si>
  <si>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</si>
  <si>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</si>
  <si>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</si>
  <si>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</si>
  <si>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</si>
  <si>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</si>
  <si>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</si>
  <si>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</si>
  <si>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</si>
  <si>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</si>
  <si>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</si>
  <si>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</si>
  <si>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</si>
  <si>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</si>
  <si>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</si>
  <si>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</si>
  <si>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</si>
  <si>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</si>
  <si>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</si>
  <si>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</si>
  <si>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</si>
  <si>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</si>
  <si>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</si>
  <si>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</si>
  <si>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</si>
  <si>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</si>
  <si>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</si>
  <si>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</si>
  <si>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</si>
  <si>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</si>
  <si>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</si>
  <si>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</si>
  <si>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</si>
  <si>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</si>
  <si>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</si>
  <si>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</si>
  <si>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</si>
  <si>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</si>
  <si>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</si>
  <si>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</si>
  <si>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</si>
  <si>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</si>
  <si>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</si>
  <si>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</si>
  <si>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</si>
  <si>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</si>
  <si>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</si>
  <si>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</si>
  <si>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</si>
  <si>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</si>
  <si>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</si>
  <si>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</si>
  <si>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</si>
  <si>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</si>
  <si>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</si>
  <si>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</si>
  <si>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</si>
  <si>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</si>
  <si>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</si>
  <si>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</si>
  <si>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</si>
  <si>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</si>
  <si>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</si>
  <si>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</si>
  <si>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</si>
  <si>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</si>
  <si>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</si>
  <si>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</si>
  <si>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</si>
  <si>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</si>
  <si>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</si>
  <si>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</si>
  <si>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</si>
  <si>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</si>
  <si>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</si>
  <si>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</si>
  <si>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</si>
  <si>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</si>
  <si>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</si>
  <si>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</si>
  <si>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</si>
  <si>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</si>
  <si>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</si>
  <si>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</si>
  <si>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</si>
  <si>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</si>
  <si>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</si>
  <si>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</si>
  <si>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</si>
  <si>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</si>
  <si>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</si>
  <si>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</si>
  <si>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</si>
  <si>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</si>
  <si>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</si>
  <si>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</si>
  <si>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</si>
  <si>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</si>
  <si>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</si>
  <si>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</si>
  <si>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</si>
  <si>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</si>
  <si>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</si>
  <si>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</si>
  <si>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</si>
  <si>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</si>
  <si>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</si>
  <si>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</si>
  <si>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</si>
  <si>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</si>
  <si>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</si>
  <si>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</si>
  <si>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</si>
  <si>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</si>
  <si>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</si>
  <si>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</si>
  <si>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</si>
  <si>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</si>
  <si>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</si>
  <si>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</si>
  <si>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</si>
  <si>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</si>
  <si>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</si>
  <si>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</si>
  <si>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</si>
  <si>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</si>
  <si>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</si>
  <si>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</si>
  <si>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</si>
  <si>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</si>
  <si>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</si>
  <si>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</si>
  <si>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</si>
  <si>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</si>
  <si>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</si>
  <si>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</si>
  <si>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</si>
  <si>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</si>
  <si>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</si>
  <si>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</si>
  <si>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</si>
  <si>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</si>
  <si>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</si>
  <si>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</si>
  <si>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</si>
  <si>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</si>
  <si>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</si>
  <si>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</si>
  <si>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</si>
  <si>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</si>
  <si>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</si>
  <si>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</si>
  <si>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</si>
  <si>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</si>
  <si>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</si>
  <si>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</si>
  <si>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</si>
  <si>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</si>
  <si>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</si>
  <si>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</si>
  <si>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</si>
  <si>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</si>
  <si>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</si>
  <si>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</si>
  <si>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</si>
  <si>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</si>
  <si>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</si>
  <si>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</si>
  <si>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</si>
  <si>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</si>
  <si>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</si>
  <si>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</si>
  <si>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</si>
  <si>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</si>
  <si>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</si>
  <si>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</si>
  <si>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</si>
  <si>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</si>
  <si>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</si>
  <si>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</si>
  <si>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</si>
  <si>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</si>
  <si>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</si>
  <si>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</si>
  <si>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</si>
  <si>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</si>
  <si>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</si>
  <si>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</si>
  <si>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</si>
  <si>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</si>
  <si>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</si>
  <si>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</si>
  <si>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</si>
  <si>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</si>
  <si>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</si>
  <si>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</si>
  <si>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</si>
  <si>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</si>
  <si>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</si>
  <si>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</si>
  <si>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</si>
  <si>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</si>
  <si>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</si>
  <si>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</si>
  <si>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</si>
  <si>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</si>
  <si>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</si>
  <si>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</si>
  <si>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</si>
  <si>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</si>
  <si>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</si>
  <si>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</si>
  <si>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</si>
  <si>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</si>
  <si>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</si>
  <si>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</si>
  <si>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</si>
  <si>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</si>
  <si>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</si>
  <si>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</si>
  <si>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</si>
  <si>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</si>
  <si>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</si>
  <si>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</si>
  <si>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</si>
  <si>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</si>
  <si>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</si>
  <si>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</si>
  <si>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</si>
  <si>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</si>
  <si>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</si>
  <si>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</si>
  <si>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</si>
  <si>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</si>
  <si>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</si>
  <si>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</si>
  <si>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</si>
  <si>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</si>
  <si>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</si>
  <si>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</si>
  <si>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</si>
  <si>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</si>
  <si>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</si>
  <si>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</si>
  <si>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</si>
  <si>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</si>
  <si>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</si>
  <si>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</si>
  <si>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</si>
  <si>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</si>
  <si>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</si>
  <si>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</si>
  <si>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</si>
  <si>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</si>
  <si>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</si>
  <si>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</si>
  <si>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</si>
  <si>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</si>
  <si>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</si>
  <si>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</si>
  <si>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</si>
  <si>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</si>
  <si>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</si>
  <si>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</si>
  <si>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</si>
  <si>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</si>
  <si>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</si>
  <si>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</si>
  <si>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</si>
  <si>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</si>
  <si>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</si>
  <si>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</si>
  <si>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</si>
  <si>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</si>
  <si>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</si>
  <si>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</si>
  <si>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</si>
  <si>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</si>
  <si>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</si>
  <si>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</si>
  <si>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</si>
  <si>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</si>
  <si>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</si>
  <si>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</si>
  <si>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</si>
  <si>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</si>
  <si>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</si>
  <si>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</si>
  <si>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</si>
  <si>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</si>
  <si>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</si>
  <si>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</si>
  <si>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</si>
  <si>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</si>
  <si>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</si>
  <si>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</si>
  <si>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</si>
  <si>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</si>
  <si>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</si>
  <si>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</si>
  <si>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</si>
  <si>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</si>
  <si>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</si>
  <si>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</si>
  <si>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</si>
  <si>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</si>
  <si>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</si>
  <si>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</si>
  <si>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</si>
  <si>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</si>
  <si>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</si>
  <si>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</si>
  <si>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</si>
  <si>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</si>
  <si>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</si>
  <si>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</si>
  <si>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</si>
  <si>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</si>
  <si>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</si>
  <si>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</si>
  <si>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</si>
  <si>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</si>
  <si>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</si>
  <si>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</si>
  <si>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</si>
  <si>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</si>
  <si>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</si>
  <si>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</si>
  <si>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</si>
  <si>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</si>
  <si>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</si>
  <si>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</si>
  <si>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</si>
  <si>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</si>
  <si>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</si>
  <si>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</si>
  <si>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</si>
  <si>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</si>
  <si>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</si>
  <si>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</si>
  <si>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</si>
  <si>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</si>
  <si>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</si>
  <si>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</si>
  <si>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</si>
  <si>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</si>
  <si>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</si>
  <si>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</si>
  <si>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</si>
  <si>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</si>
  <si>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</si>
  <si>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</si>
  <si>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</si>
  <si>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</si>
  <si>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</si>
  <si>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</si>
  <si>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</si>
  <si>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</si>
  <si>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</si>
  <si>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</si>
  <si>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</si>
  <si>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</si>
  <si>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</si>
  <si>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</si>
  <si>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</si>
  <si>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</si>
  <si>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</si>
  <si>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</si>
  <si>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</si>
  <si>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</si>
  <si>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</si>
  <si>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</si>
  <si>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</si>
  <si>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</si>
  <si>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</si>
  <si>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</si>
  <si>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</si>
  <si>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</si>
  <si>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</si>
  <si>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</si>
  <si>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</si>
  <si>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</si>
  <si>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</si>
  <si>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</si>
  <si>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</si>
  <si>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</si>
  <si>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</si>
  <si>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</si>
  <si>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</si>
  <si>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</si>
  <si>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</si>
  <si>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</si>
  <si>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</si>
  <si>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</si>
  <si>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</si>
  <si>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</si>
  <si>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</si>
  <si>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</si>
  <si>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</si>
  <si>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</si>
  <si>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</si>
  <si>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</si>
  <si>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</si>
  <si>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</si>
  <si>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</si>
  <si>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</si>
  <si>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</si>
  <si>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</si>
  <si>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</si>
  <si>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</si>
  <si>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</si>
  <si>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</si>
  <si>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</si>
  <si>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</si>
  <si>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</si>
  <si>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</si>
  <si>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</si>
  <si>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</si>
  <si>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</si>
  <si>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</si>
  <si>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</si>
  <si>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</si>
  <si>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</si>
  <si>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</si>
  <si>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</si>
  <si>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</si>
  <si>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</si>
  <si>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</si>
  <si>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</si>
  <si>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</si>
  <si>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</si>
  <si>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</si>
  <si>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</si>
  <si>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</si>
  <si>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</si>
  <si>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</si>
  <si>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</si>
  <si>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</si>
  <si>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</si>
  <si>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</si>
  <si>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</si>
  <si>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</si>
  <si>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</si>
  <si>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</si>
  <si>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</si>
  <si>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</si>
  <si>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</si>
  <si>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</si>
  <si>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</si>
  <si>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</si>
  <si>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</si>
  <si>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</si>
  <si>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</si>
  <si>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</si>
  <si>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</si>
  <si>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</si>
  <si>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</si>
  <si>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</si>
  <si>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</si>
  <si>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</si>
  <si>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</si>
  <si>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</si>
  <si>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</si>
  <si>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</si>
  <si>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</si>
  <si>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</si>
  <si>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</si>
  <si>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</si>
  <si>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</si>
  <si>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</si>
  <si>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</si>
  <si>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</si>
  <si>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</si>
  <si>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</si>
  <si>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</si>
  <si>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</si>
  <si>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</si>
  <si>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</si>
  <si>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</si>
  <si>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</si>
  <si>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</si>
  <si>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</si>
  <si>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</si>
  <si>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</si>
  <si>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</si>
  <si>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</si>
  <si>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</si>
  <si>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</si>
  <si>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</si>
  <si>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</si>
  <si>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</si>
  <si>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</si>
  <si>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</si>
  <si>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</si>
  <si>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</si>
  <si>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</si>
  <si>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</si>
  <si>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</si>
  <si>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</si>
  <si>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</si>
  <si>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</si>
  <si>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</si>
  <si>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</si>
  <si>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</si>
  <si>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</si>
  <si>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</si>
  <si>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</si>
  <si>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</si>
  <si>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</si>
  <si>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</si>
  <si>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</si>
  <si>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</si>
  <si>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</si>
  <si>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</si>
  <si>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</si>
  <si>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</si>
  <si>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</si>
  <si>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</si>
  <si>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</si>
  <si>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</si>
  <si>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</si>
  <si>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</si>
  <si>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</si>
  <si>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</si>
  <si>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</si>
  <si>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</si>
  <si>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</si>
  <si>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</si>
  <si>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</si>
  <si>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</si>
  <si>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</si>
  <si>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</si>
  <si>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</si>
  <si>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</si>
  <si>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</si>
  <si>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</si>
  <si>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</si>
  <si>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</si>
  <si>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</si>
  <si>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</si>
  <si>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</si>
  <si>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</si>
  <si>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</si>
  <si>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</si>
  <si>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</si>
  <si>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</si>
  <si>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</si>
  <si>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</si>
  <si>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</si>
  <si>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</si>
  <si>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</si>
  <si>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</si>
  <si>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</si>
  <si>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</si>
  <si>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</si>
  <si>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</si>
  <si>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</si>
  <si>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</si>
  <si>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</si>
  <si>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</si>
  <si>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</si>
  <si>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</si>
  <si>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</si>
  <si>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</si>
  <si>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</si>
  <si>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</si>
  <si>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</si>
  <si>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</si>
  <si>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</si>
  <si>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</si>
  <si>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</si>
  <si>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</si>
  <si>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</si>
  <si>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</si>
  <si>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</si>
  <si>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</si>
  <si>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</si>
  <si>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</si>
  <si>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</si>
  <si>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</si>
  <si>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</si>
  <si>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</si>
  <si>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</si>
  <si>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</si>
  <si>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</si>
  <si>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</si>
  <si>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</si>
  <si>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</si>
  <si>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</si>
  <si>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</si>
  <si>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</si>
  <si>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</si>
  <si>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</si>
  <si>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</si>
  <si>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</si>
  <si>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</si>
  <si>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</si>
  <si>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</si>
  <si>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</si>
  <si>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</si>
  <si>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</si>
  <si>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</si>
  <si>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</si>
  <si>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</si>
  <si>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</si>
  <si>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</si>
  <si>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</si>
  <si>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</si>
  <si>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</si>
  <si>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</si>
  <si>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</si>
  <si>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</si>
  <si>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</si>
  <si>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</si>
  <si>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</si>
  <si>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</si>
  <si>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</si>
  <si>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</si>
  <si>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</si>
  <si>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</si>
  <si>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</si>
  <si>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</si>
  <si>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</si>
  <si>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</si>
  <si>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</si>
  <si>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</si>
  <si>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</si>
  <si>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</si>
  <si>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</si>
  <si>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</si>
  <si>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</si>
  <si>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</si>
  <si>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</si>
  <si>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</si>
  <si>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</si>
  <si>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</si>
  <si>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</si>
  <si>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</si>
  <si>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</si>
  <si>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</si>
  <si>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</si>
  <si>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</si>
  <si>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</si>
  <si>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</si>
  <si>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</si>
  <si>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</si>
  <si>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</si>
  <si>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</si>
  <si>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</si>
  <si>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</si>
  <si>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</si>
  <si>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</si>
  <si>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</si>
  <si>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</si>
  <si>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</si>
  <si>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</si>
  <si>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</si>
  <si>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</si>
  <si>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</si>
  <si>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</si>
  <si>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</si>
  <si>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</si>
  <si>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</si>
  <si>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</si>
  <si>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</si>
  <si>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</si>
  <si>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</si>
  <si>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</si>
  <si>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</si>
  <si>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</si>
  <si>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</si>
  <si>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</si>
  <si>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</si>
  <si>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</si>
  <si>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</si>
  <si>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</si>
  <si>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</si>
  <si>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</si>
  <si>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</si>
  <si>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</si>
  <si>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</si>
  <si>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</si>
  <si>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</si>
  <si>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</si>
  <si>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</si>
  <si>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</si>
  <si>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</si>
  <si>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</si>
  <si>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</si>
  <si>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</si>
  <si>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</si>
  <si>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</si>
  <si>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</si>
  <si>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</si>
  <si>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</si>
  <si>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</si>
  <si>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</si>
  <si>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</si>
  <si>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</si>
  <si>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</si>
  <si>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</si>
  <si>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</si>
  <si>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</si>
  <si>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</si>
  <si>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</si>
  <si>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</si>
  <si>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</si>
  <si>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</si>
  <si>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</si>
  <si>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</si>
  <si>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</si>
  <si>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</si>
  <si>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</si>
  <si>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</si>
  <si>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</si>
  <si>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</si>
  <si>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</si>
  <si>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</si>
  <si>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</si>
  <si>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</si>
  <si>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</si>
  <si>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</si>
  <si>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</si>
  <si>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</si>
  <si>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</si>
  <si>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</si>
  <si>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</si>
  <si>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</si>
  <si>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</si>
  <si>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</si>
  <si>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</si>
  <si>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</si>
  <si>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</si>
  <si>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</si>
  <si>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</si>
  <si>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</si>
  <si>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</si>
  <si>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</si>
  <si>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</si>
  <si>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</si>
  <si>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</si>
  <si>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</si>
  <si>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</si>
  <si>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</si>
  <si>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</si>
  <si>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</si>
  <si>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</si>
  <si>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</si>
  <si>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</si>
  <si>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</si>
  <si>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</si>
  <si>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</si>
  <si>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</si>
  <si>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</si>
  <si>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</si>
  <si>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</si>
  <si>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</si>
  <si>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</si>
  <si>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</si>
  <si>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</si>
  <si>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</si>
  <si>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</si>
  <si>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</si>
  <si>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</si>
  <si>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</si>
  <si>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</si>
  <si>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</si>
  <si>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</si>
  <si>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</si>
  <si>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</si>
  <si>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</si>
  <si>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</si>
  <si>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</si>
  <si>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</si>
  <si>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</si>
  <si>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</si>
  <si>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</si>
  <si>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</si>
  <si>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</si>
  <si>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</si>
  <si>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</si>
  <si>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</si>
  <si>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</si>
  <si>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</si>
  <si>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</si>
  <si>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</si>
  <si>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</si>
  <si>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</si>
  <si>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</si>
  <si>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</si>
  <si>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</si>
  <si>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</si>
  <si>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</si>
  <si>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</si>
  <si>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</si>
  <si>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</si>
  <si>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</si>
  <si>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</si>
  <si>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</si>
  <si>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</si>
  <si>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</si>
  <si>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</si>
  <si>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</si>
  <si>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</si>
  <si>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</si>
  <si>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</si>
  <si>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</si>
  <si>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</si>
  <si>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</si>
  <si>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</si>
  <si>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</si>
  <si>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</si>
  <si>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</si>
  <si>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</si>
  <si>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</si>
  <si>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</si>
  <si>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</si>
  <si>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</si>
  <si>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</si>
  <si>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</si>
  <si>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</si>
  <si>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</si>
  <si>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</si>
  <si>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</si>
  <si>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</si>
  <si>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</si>
  <si>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</si>
  <si>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</si>
  <si>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</si>
  <si>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</si>
  <si>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</si>
  <si>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</si>
  <si>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</si>
  <si>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</si>
  <si>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</si>
  <si>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</si>
  <si>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</si>
  <si>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</si>
  <si>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</si>
  <si>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</si>
  <si>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</si>
  <si>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</si>
  <si>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</si>
  <si>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</si>
  <si>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</si>
  <si>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</si>
  <si>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</si>
  <si>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</si>
  <si>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</si>
  <si>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</si>
  <si>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</si>
  <si>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</si>
  <si>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</si>
  <si>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</si>
  <si>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</si>
  <si>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</si>
  <si>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</si>
  <si>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</si>
  <si>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</si>
  <si>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</si>
  <si>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</si>
  <si>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</si>
  <si>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</si>
  <si>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</si>
  <si>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</si>
  <si>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</si>
  <si>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</si>
  <si>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</si>
  <si>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</si>
  <si>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</si>
  <si>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</si>
  <si>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</si>
  <si>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</si>
  <si>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</si>
  <si>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</si>
  <si>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</si>
  <si>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</si>
  <si>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</si>
  <si>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</si>
  <si>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</si>
  <si>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</si>
  <si>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</si>
  <si>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</si>
  <si>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</si>
  <si>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</si>
  <si>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</si>
  <si>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</si>
  <si>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</si>
  <si>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</si>
  <si>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</si>
  <si>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</si>
  <si>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</si>
  <si>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</si>
  <si>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</si>
  <si>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</si>
  <si>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</si>
  <si>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</si>
  <si>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</si>
  <si>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</si>
  <si>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</si>
  <si>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</si>
  <si>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</si>
  <si>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</si>
  <si>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</si>
  <si>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</si>
  <si>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</si>
  <si>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</si>
  <si>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</si>
  <si>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</si>
  <si>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</si>
  <si>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</si>
  <si>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</si>
  <si>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</si>
  <si>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</si>
  <si>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</si>
  <si>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</si>
  <si>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</si>
  <si>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</si>
  <si>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</si>
  <si>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</si>
  <si>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</si>
  <si>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</si>
  <si>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</si>
  <si>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</si>
  <si>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</si>
  <si>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</si>
  <si>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</si>
  <si>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</si>
  <si>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</si>
  <si>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</si>
  <si>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</si>
  <si>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</si>
  <si>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</si>
  <si>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</si>
  <si>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</si>
  <si>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</si>
  <si>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</si>
  <si>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</si>
  <si>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</si>
  <si>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</si>
  <si>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</si>
  <si>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</si>
  <si>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</si>
  <si>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</si>
  <si>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</si>
  <si>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</si>
  <si>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</si>
  <si>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</si>
  <si>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</si>
  <si>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</si>
  <si>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</si>
  <si>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</si>
  <si>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</si>
  <si>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</si>
  <si>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</si>
  <si>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</si>
  <si>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</si>
  <si>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</si>
  <si>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</si>
  <si>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</si>
  <si>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</si>
  <si>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</si>
  <si>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</si>
  <si>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</si>
  <si>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</si>
  <si>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</si>
  <si>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</si>
  <si>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</si>
  <si>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</si>
  <si>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</si>
  <si>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</si>
  <si>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</si>
  <si>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</si>
  <si>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</si>
  <si>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</si>
  <si>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</si>
  <si>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</si>
  <si>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</si>
  <si>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</si>
  <si>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</si>
  <si>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</si>
  <si>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</si>
  <si>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</si>
  <si>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</si>
  <si>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</si>
  <si>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</si>
  <si>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</si>
  <si>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</si>
  <si>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</si>
  <si>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</si>
  <si>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</si>
  <si>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</si>
  <si>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</si>
  <si>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</si>
  <si>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</si>
  <si>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</si>
  <si>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</si>
  <si>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</si>
  <si>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</si>
  <si>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</si>
  <si>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</si>
  <si>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</si>
  <si>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</si>
  <si>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</si>
  <si>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</si>
  <si>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</si>
  <si>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</si>
  <si>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</si>
  <si>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</si>
  <si>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</si>
  <si>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</si>
  <si>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</si>
  <si>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</si>
  <si>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</si>
  <si>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</si>
  <si>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</si>
  <si>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</si>
  <si>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</si>
  <si>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</si>
  <si>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</si>
  <si>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</si>
  <si>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</si>
  <si>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</si>
  <si>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</si>
  <si>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</si>
  <si>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</si>
  <si>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</si>
  <si>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</si>
  <si>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</si>
  <si>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</si>
  <si>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</si>
  <si>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</si>
  <si>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</si>
  <si>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</si>
  <si>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</si>
  <si>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</si>
  <si>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</si>
  <si>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</si>
  <si>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</si>
  <si>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</si>
  <si>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</si>
  <si>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</si>
  <si>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</si>
  <si>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</si>
  <si>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</si>
  <si>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</si>
  <si>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</si>
  <si>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</si>
  <si>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</si>
  <si>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</si>
  <si>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</si>
  <si>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</si>
  <si>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</si>
  <si>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</si>
  <si>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</si>
  <si>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</si>
  <si>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</si>
  <si>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</si>
  <si>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</si>
  <si>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</si>
  <si>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</si>
  <si>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</si>
  <si>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</si>
  <si>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</si>
  <si>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</si>
  <si>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</si>
  <si>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</si>
  <si>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</si>
  <si>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</si>
  <si>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</si>
  <si>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</si>
  <si>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</si>
  <si>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</si>
  <si>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</si>
  <si>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</si>
  <si>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</si>
  <si>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</si>
  <si>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</si>
  <si>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</si>
  <si>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</si>
  <si>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</si>
  <si>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</si>
  <si>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</si>
  <si>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</si>
  <si>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</si>
  <si>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</si>
  <si>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</si>
  <si>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</si>
  <si>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</si>
  <si>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</si>
  <si>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</si>
  <si>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</si>
  <si>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</si>
  <si>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</si>
  <si>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</si>
  <si>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</si>
  <si>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</si>
  <si>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</si>
  <si>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</si>
  <si>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</si>
  <si>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</si>
  <si>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</si>
  <si>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</si>
  <si>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</si>
  <si>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</si>
  <si>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</si>
  <si>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</si>
  <si>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</si>
  <si>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</si>
  <si>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</si>
  <si>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</si>
  <si>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</si>
  <si>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</si>
  <si>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</si>
  <si>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</si>
  <si>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</si>
  <si>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</si>
  <si>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</si>
  <si>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</si>
  <si>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</si>
  <si>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</si>
  <si>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</si>
  <si>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</si>
  <si>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</si>
  <si>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</si>
  <si>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</si>
  <si>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</si>
  <si>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</si>
  <si>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</si>
  <si>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</si>
  <si>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</si>
  <si>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</si>
  <si>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</si>
  <si>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</si>
  <si>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</si>
  <si>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</si>
  <si>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</si>
  <si>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</si>
  <si>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</si>
  <si>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</si>
  <si>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</si>
  <si>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</si>
  <si>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</si>
  <si>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</si>
  <si>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</si>
  <si>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</si>
  <si>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</si>
  <si>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</si>
  <si>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</si>
  <si>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</si>
  <si>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</si>
  <si>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</si>
  <si>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</si>
  <si>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</si>
  <si>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</si>
  <si>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</si>
  <si>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</si>
  <si>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</si>
  <si>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</si>
  <si>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</si>
  <si>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</si>
  <si>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</si>
  <si>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</si>
  <si>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</si>
  <si>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</si>
  <si>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</si>
  <si>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</si>
  <si>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</si>
  <si>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</si>
  <si>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</si>
  <si>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</si>
  <si>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</si>
  <si>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</si>
  <si>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</si>
  <si>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</si>
  <si>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</si>
  <si>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</si>
  <si>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</si>
  <si>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</si>
  <si>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</si>
  <si>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</si>
  <si>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</si>
  <si>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</si>
  <si>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</si>
  <si>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</si>
  <si>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</si>
  <si>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</si>
  <si>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</si>
  <si>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</si>
  <si>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</si>
  <si>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</si>
  <si>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</si>
  <si>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</si>
  <si>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</si>
  <si>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</si>
  <si>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</si>
  <si>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</si>
  <si>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</si>
  <si>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</si>
  <si>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</si>
  <si>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</si>
  <si>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</si>
  <si>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</si>
  <si>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</si>
  <si>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</si>
  <si>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</si>
  <si>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</si>
  <si>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</si>
  <si>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</si>
  <si>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</si>
  <si>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</si>
  <si>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</si>
  <si>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</si>
  <si>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</si>
  <si>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</si>
  <si>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</si>
  <si>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</si>
  <si>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</si>
  <si>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</si>
  <si>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</si>
  <si>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</si>
  <si>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</si>
  <si>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</si>
  <si>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</si>
  <si>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</si>
  <si>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</si>
  <si>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</si>
  <si>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</si>
  <si>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</si>
  <si>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</si>
  <si>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</si>
  <si>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</si>
  <si>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</si>
  <si>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</si>
  <si>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</si>
  <si>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</si>
  <si>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</si>
  <si>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</si>
  <si>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</si>
  <si>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</si>
  <si>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</si>
  <si>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</si>
  <si>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</si>
  <si>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</si>
  <si>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</si>
  <si>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</si>
  <si>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</si>
  <si>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</si>
  <si>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</si>
  <si>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</si>
  <si>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</si>
  <si>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</si>
  <si>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</si>
  <si>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</si>
  <si>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</si>
  <si>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</si>
  <si>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</si>
  <si>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</si>
  <si>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</si>
  <si>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</si>
  <si>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</si>
  <si>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</si>
  <si>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</si>
  <si>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</si>
  <si>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</si>
  <si>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</si>
  <si>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</si>
  <si>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</si>
  <si>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</si>
  <si>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</si>
  <si>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</si>
  <si>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</si>
  <si>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</si>
  <si>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</si>
  <si>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</si>
  <si>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</si>
  <si>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</si>
  <si>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</si>
  <si>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</si>
  <si>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</si>
  <si>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</si>
  <si>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</si>
  <si>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</si>
  <si>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</si>
  <si>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</si>
  <si>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</si>
  <si>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</si>
  <si>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</si>
  <si>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</si>
  <si>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</si>
  <si>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</si>
  <si>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</si>
  <si>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</si>
  <si>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</si>
  <si>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</si>
  <si>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</si>
  <si>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</si>
  <si>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</si>
  <si>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</si>
  <si>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</si>
  <si>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</si>
  <si>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</si>
  <si>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</si>
  <si>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</si>
  <si>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</si>
  <si>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</si>
  <si>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</si>
  <si>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</si>
  <si>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</si>
  <si>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</si>
  <si>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</si>
  <si>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</si>
  <si>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</si>
  <si>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</si>
  <si>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</si>
  <si>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</si>
  <si>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</si>
  <si>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</si>
  <si>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</si>
  <si>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</si>
  <si>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</si>
  <si>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</si>
  <si>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</si>
  <si>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</si>
  <si>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</si>
  <si>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</si>
  <si>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</si>
  <si>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</si>
  <si>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</si>
  <si>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</si>
  <si>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</si>
  <si>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</si>
  <si>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</si>
  <si>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</si>
  <si>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</si>
  <si>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</si>
  <si>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</si>
  <si>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</si>
  <si>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</si>
  <si>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</si>
  <si>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</si>
  <si>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</si>
  <si>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</si>
  <si>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</si>
  <si>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</si>
  <si>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</si>
  <si>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</si>
  <si>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</si>
  <si>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</si>
  <si>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</si>
  <si>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</si>
  <si>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</si>
  <si>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</si>
  <si>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</si>
  <si>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</si>
  <si>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</si>
  <si>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</si>
  <si>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</si>
  <si>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</si>
  <si>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</si>
  <si>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</si>
  <si>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</si>
  <si>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</si>
  <si>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</si>
  <si>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</si>
  <si>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</si>
  <si>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</si>
  <si>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</si>
  <si>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</si>
  <si>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</si>
  <si>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</si>
  <si>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</si>
  <si>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</si>
  <si>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</si>
  <si>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</si>
  <si>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</si>
  <si>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</si>
  <si>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</si>
  <si>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</si>
  <si>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</si>
  <si>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</si>
  <si>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</si>
  <si>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</si>
  <si>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</si>
  <si>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</si>
  <si>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</si>
  <si>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</si>
  <si>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</si>
  <si>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</si>
  <si>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</si>
  <si>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</si>
  <si>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</si>
  <si>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</si>
  <si>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</si>
  <si>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</si>
  <si>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</si>
  <si>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</si>
  <si>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</si>
  <si>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</si>
  <si>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</si>
  <si>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</si>
  <si>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</si>
  <si>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</si>
  <si>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</si>
  <si>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</si>
  <si>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</si>
  <si>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</si>
  <si>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</si>
  <si>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</si>
  <si>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</si>
  <si>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</si>
  <si>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</si>
  <si>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</si>
  <si>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</si>
  <si>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</si>
  <si>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</si>
  <si>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</si>
  <si>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</si>
  <si>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</si>
  <si>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</si>
  <si>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</si>
  <si>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</si>
  <si>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</si>
  <si>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</si>
  <si>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</si>
  <si>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</si>
  <si>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</si>
  <si>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</si>
  <si>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</si>
  <si>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</si>
  <si>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</si>
  <si>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</si>
  <si>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</si>
  <si>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</si>
  <si>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</si>
  <si>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</si>
  <si>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</si>
  <si>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</si>
  <si>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</si>
  <si>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</si>
  <si>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</si>
  <si>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</si>
  <si>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</si>
  <si>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</si>
  <si>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</si>
  <si>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</si>
  <si>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</si>
  <si>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</si>
  <si>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</si>
  <si>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</si>
  <si>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</si>
  <si>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</si>
  <si>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</si>
  <si>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</si>
  <si>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</si>
  <si>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</si>
  <si>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</si>
  <si>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</si>
  <si>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</si>
  <si>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</si>
  <si>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</si>
  <si>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</si>
  <si>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</si>
  <si>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</si>
  <si>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</si>
  <si>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</si>
  <si>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</si>
  <si>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</si>
  <si>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</si>
  <si>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</si>
  <si>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</si>
  <si>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</si>
  <si>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</si>
  <si>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</si>
  <si>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</si>
  <si>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</si>
  <si>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</si>
  <si>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</si>
  <si>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</si>
  <si>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</si>
  <si>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</si>
  <si>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</si>
  <si>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</si>
  <si>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</si>
  <si>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</si>
  <si>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</si>
  <si>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</si>
  <si>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</si>
  <si>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</si>
  <si>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</si>
  <si>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</si>
  <si>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</si>
  <si>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</si>
  <si>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</si>
  <si>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</si>
  <si>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</si>
  <si>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</si>
  <si>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</si>
  <si>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</si>
  <si>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</si>
  <si>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</si>
  <si>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</si>
  <si>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</si>
  <si>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</si>
  <si>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</si>
  <si>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</si>
  <si>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</si>
  <si>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</si>
  <si>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</si>
  <si>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</si>
  <si>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</si>
  <si>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</si>
  <si>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</si>
  <si>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</si>
  <si>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</si>
  <si>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</si>
  <si>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</si>
  <si>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</si>
  <si>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</si>
  <si>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</si>
  <si>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</si>
  <si>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</si>
  <si>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</si>
  <si>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</si>
  <si>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</si>
  <si>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</si>
  <si>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</si>
  <si>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</si>
  <si>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</si>
  <si>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</si>
  <si>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</si>
  <si>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</si>
  <si>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</si>
  <si>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</si>
  <si>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</si>
  <si>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</si>
  <si>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</si>
  <si>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</si>
  <si>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</si>
  <si>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</si>
  <si>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</si>
  <si>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</si>
  <si>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</si>
  <si>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</si>
  <si>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</si>
  <si>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</si>
  <si>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</si>
  <si>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</si>
  <si>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</si>
  <si>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</si>
  <si>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</si>
  <si>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</si>
  <si>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</si>
  <si>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</si>
  <si>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</si>
  <si>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</si>
  <si>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</si>
  <si>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</si>
  <si>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</si>
  <si>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</si>
  <si>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</si>
  <si>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</si>
  <si>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</si>
  <si>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</si>
  <si>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</si>
  <si>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</si>
  <si>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</si>
  <si>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</si>
  <si>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</si>
  <si>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</si>
  <si>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</si>
  <si>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</si>
  <si>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</si>
  <si>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</si>
  <si>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</si>
  <si>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</si>
  <si>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</si>
  <si>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</si>
  <si>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</si>
  <si>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</si>
  <si>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</si>
  <si>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</si>
  <si>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</si>
  <si>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</si>
  <si>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</si>
  <si>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</si>
  <si>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</si>
  <si>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</si>
  <si>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</si>
  <si>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</si>
  <si>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</si>
  <si>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</si>
  <si>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</si>
  <si>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</si>
  <si>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</si>
  <si>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</si>
  <si>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</si>
  <si>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</si>
  <si>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</si>
  <si>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</si>
  <si>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</si>
  <si>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</si>
  <si>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</si>
  <si>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</si>
  <si>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</si>
  <si>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</si>
  <si>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</si>
  <si>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</si>
  <si>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</si>
  <si>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</si>
  <si>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</si>
  <si>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</si>
  <si>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</si>
  <si>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</si>
  <si>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</si>
  <si>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</si>
  <si>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</si>
  <si>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</si>
  <si>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</si>
  <si>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</si>
  <si>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</si>
  <si>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</si>
  <si>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</si>
  <si>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</si>
  <si>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</si>
  <si>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</si>
  <si>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</si>
  <si>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</si>
  <si>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</si>
  <si>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</si>
  <si>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</si>
  <si>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</si>
  <si>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</si>
  <si>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</si>
  <si>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</si>
  <si>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</si>
  <si>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</si>
  <si>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</si>
  <si>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</si>
  <si>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</si>
  <si>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</si>
  <si>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</si>
  <si>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</si>
  <si>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</si>
  <si>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</si>
  <si>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</si>
  <si>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</si>
  <si>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</si>
  <si>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</si>
  <si>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</si>
  <si>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</si>
  <si>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</si>
  <si>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</si>
  <si>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</si>
  <si>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</si>
  <si>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</si>
  <si>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</si>
  <si>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</si>
  <si>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</si>
  <si>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</si>
  <si>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</si>
  <si>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</si>
  <si>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</si>
  <si>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</si>
  <si>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</si>
  <si>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</si>
  <si>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</si>
  <si>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</si>
  <si>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</si>
  <si>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</si>
  <si>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</si>
  <si>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</si>
  <si>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</si>
  <si>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</si>
  <si>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</si>
  <si>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</si>
  <si>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</si>
  <si>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</si>
  <si>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</si>
  <si>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</si>
  <si>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</si>
  <si>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</si>
  <si>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</si>
  <si>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</si>
  <si>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</si>
  <si>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</si>
  <si>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</si>
  <si>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</si>
  <si>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</si>
  <si>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</si>
  <si>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</si>
  <si>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</si>
  <si>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</si>
  <si>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</si>
  <si>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</si>
  <si>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</si>
  <si>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</si>
  <si>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</si>
  <si>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</si>
  <si>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</si>
  <si>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</si>
  <si>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</si>
  <si>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</si>
  <si>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</si>
  <si>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</si>
  <si>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</si>
  <si>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</si>
  <si>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</si>
  <si>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</si>
  <si>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</si>
  <si>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</si>
  <si>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</si>
  <si>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</si>
  <si>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</si>
  <si>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</si>
  <si>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</si>
  <si>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</si>
  <si>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</si>
  <si>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</si>
  <si>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</si>
  <si>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</si>
  <si>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</si>
  <si>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</si>
  <si>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</si>
  <si>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</si>
  <si>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</si>
  <si>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</si>
  <si>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</si>
  <si>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</si>
  <si>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</si>
  <si>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</si>
  <si>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</si>
  <si>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</si>
  <si>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</si>
  <si>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</si>
  <si>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</si>
  <si>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</si>
  <si>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</si>
  <si>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</si>
  <si>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</si>
  <si>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</si>
  <si>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</si>
  <si>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</si>
  <si>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</si>
  <si>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</si>
  <si>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</si>
  <si>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</si>
  <si>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</si>
  <si>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</si>
  <si>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</si>
  <si>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</si>
  <si>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</si>
  <si>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</si>
  <si>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</si>
  <si>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</si>
  <si>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</si>
  <si>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</si>
  <si>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</si>
  <si>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</si>
  <si>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</si>
  <si>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</si>
  <si>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</si>
  <si>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</si>
  <si>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</si>
  <si>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</si>
  <si>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</si>
  <si>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</si>
  <si>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</si>
  <si>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</si>
  <si>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</si>
  <si>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</si>
  <si>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</si>
  <si>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</si>
  <si>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</si>
  <si>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</si>
  <si>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</si>
  <si>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</si>
  <si>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</si>
  <si>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</si>
  <si>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</si>
  <si>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</si>
  <si>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</si>
  <si>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</si>
  <si>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</si>
  <si>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</si>
  <si>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</si>
  <si>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</si>
  <si>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</si>
  <si>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</si>
  <si>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</si>
  <si>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</si>
  <si>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</si>
  <si>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</si>
  <si>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</si>
  <si>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</si>
  <si>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</si>
  <si>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</si>
  <si>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</si>
  <si>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</si>
  <si>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</si>
  <si>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</si>
  <si>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</si>
  <si>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</si>
  <si>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</si>
  <si>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</si>
  <si>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</si>
  <si>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</si>
  <si>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</si>
  <si>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</si>
  <si>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</si>
  <si>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</si>
  <si>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</si>
  <si>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</si>
  <si>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</si>
  <si>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</si>
  <si>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</si>
  <si>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</si>
  <si>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</si>
  <si>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</si>
  <si>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</si>
  <si>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</si>
  <si>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</si>
  <si>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</si>
  <si>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</si>
  <si>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</si>
  <si>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</si>
  <si>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</si>
  <si>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</si>
  <si>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</si>
  <si>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</si>
  <si>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</si>
  <si>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</si>
  <si>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</si>
  <si>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</si>
  <si>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</si>
  <si>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</si>
  <si>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</si>
  <si>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</si>
  <si>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</si>
  <si>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</si>
  <si>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</si>
  <si>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</si>
  <si>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</si>
  <si>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</si>
  <si>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</si>
  <si>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</si>
  <si>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</si>
  <si>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</si>
  <si>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</si>
  <si>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</si>
  <si>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</si>
  <si>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</si>
  <si>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</si>
  <si>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</si>
  <si>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</si>
  <si>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</si>
  <si>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</si>
  <si>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</si>
  <si>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</si>
  <si>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</si>
  <si>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</si>
  <si>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</si>
  <si>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</si>
  <si>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</si>
  <si>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</si>
  <si>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</si>
  <si>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</si>
  <si>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</si>
  <si>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</si>
  <si>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</si>
  <si>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</si>
  <si>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</si>
  <si>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</si>
  <si>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</si>
  <si>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</si>
  <si>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</si>
  <si>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</si>
  <si>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</si>
  <si>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</si>
  <si>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</si>
  <si>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</si>
  <si>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</si>
  <si>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</si>
  <si>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</si>
  <si>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</si>
  <si>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</si>
  <si>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</si>
  <si>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</si>
  <si>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</si>
  <si>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</si>
  <si>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</si>
  <si>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</si>
  <si>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</si>
  <si>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</si>
  <si>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</si>
  <si>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</si>
  <si>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</si>
  <si>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</si>
  <si>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</si>
  <si>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</si>
  <si>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</si>
  <si>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</si>
  <si>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</si>
  <si>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</si>
  <si>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</si>
  <si>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</si>
  <si>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</si>
  <si>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</si>
  <si>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</si>
  <si>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</si>
  <si>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</si>
  <si>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</si>
  <si>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</si>
  <si>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</si>
  <si>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</si>
  <si>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</si>
  <si>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</si>
  <si>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</si>
  <si>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</si>
  <si>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</si>
  <si>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</si>
  <si>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</si>
  <si>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</si>
  <si>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</si>
  <si>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</si>
  <si>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</si>
  <si>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</si>
  <si>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</si>
  <si>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</si>
  <si>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</si>
  <si>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</si>
  <si>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</si>
  <si>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</si>
  <si>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</si>
  <si>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</si>
  <si>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</si>
  <si>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</si>
  <si>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</si>
  <si>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</si>
  <si>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</si>
  <si>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</si>
  <si>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</si>
  <si>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</si>
  <si>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</si>
  <si>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</si>
  <si>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</si>
  <si>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</si>
  <si>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</si>
  <si>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</si>
  <si>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</si>
  <si>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</si>
  <si>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</si>
  <si>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</si>
  <si>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</si>
  <si>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</si>
  <si>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</si>
  <si>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</si>
  <si>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</si>
  <si>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</si>
  <si>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</si>
  <si>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</si>
  <si>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</si>
  <si>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</si>
  <si>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</si>
  <si>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</si>
  <si>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</si>
  <si>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</si>
  <si>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</si>
  <si>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</si>
  <si>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</si>
  <si>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</si>
  <si>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</si>
  <si>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</si>
  <si>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</si>
  <si>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</si>
  <si>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</si>
  <si>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</si>
  <si>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</si>
  <si>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</si>
  <si>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</si>
  <si>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</si>
  <si>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</si>
  <si>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</si>
  <si>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</si>
  <si>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</si>
  <si>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</si>
  <si>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</si>
  <si>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</si>
  <si>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</si>
  <si>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</si>
  <si>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</si>
  <si>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</si>
  <si>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</si>
  <si>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</si>
  <si>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</si>
  <si>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</si>
  <si>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</si>
  <si>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</si>
  <si>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</si>
  <si>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</si>
  <si>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</si>
  <si>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</si>
  <si>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</si>
  <si>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</si>
  <si>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</si>
  <si>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</si>
  <si>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</si>
  <si>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</si>
  <si>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</si>
  <si>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</si>
  <si>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</si>
  <si>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</si>
  <si>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</si>
  <si>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</si>
  <si>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</si>
  <si>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</si>
  <si>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</si>
  <si>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</si>
  <si>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</si>
  <si>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</si>
  <si>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</si>
  <si>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</si>
  <si>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</si>
  <si>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</si>
  <si>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</si>
  <si>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</si>
  <si>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</si>
  <si>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</si>
  <si>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</si>
  <si>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</si>
  <si>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</si>
  <si>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</si>
  <si>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</si>
  <si>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</si>
  <si>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</si>
  <si>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</si>
  <si>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</si>
  <si>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</si>
  <si>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</si>
  <si>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</si>
  <si>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</si>
  <si>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</si>
  <si>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</si>
  <si>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</si>
  <si>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</si>
  <si>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</si>
  <si>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</si>
  <si>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</si>
  <si>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</si>
  <si>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</si>
  <si>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</si>
  <si>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</si>
  <si>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</si>
  <si>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</si>
  <si>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</si>
  <si>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</si>
  <si>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</si>
  <si>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</si>
  <si>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</si>
  <si>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</si>
  <si>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</si>
  <si>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</si>
  <si>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</si>
  <si>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</si>
  <si>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</si>
  <si>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</si>
  <si>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</si>
  <si>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</si>
  <si>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</si>
  <si>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</si>
  <si>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</si>
  <si>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</si>
  <si>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</si>
  <si>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</si>
  <si>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</si>
  <si>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</si>
  <si>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</si>
  <si>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</si>
  <si>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</si>
  <si>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</si>
  <si>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</si>
  <si>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</si>
  <si>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</si>
  <si>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</si>
  <si>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</si>
  <si>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</si>
  <si>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</si>
  <si>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</si>
  <si>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</si>
  <si>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</si>
  <si>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</si>
  <si>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</si>
  <si>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</si>
  <si>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</si>
  <si>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</si>
  <si>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</si>
  <si>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</si>
  <si>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</si>
  <si>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</si>
  <si>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</si>
  <si>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</si>
  <si>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</si>
  <si>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</si>
  <si>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</si>
  <si>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</si>
  <si>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</si>
  <si>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</si>
  <si>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</si>
  <si>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</si>
  <si>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</si>
  <si>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</si>
  <si>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</si>
  <si>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</si>
  <si>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</si>
  <si>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</si>
  <si>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</si>
  <si>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</si>
  <si>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</si>
  <si>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</si>
  <si>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</si>
  <si>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</si>
  <si>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</si>
  <si>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</si>
  <si>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</si>
  <si>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</si>
  <si>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</si>
  <si>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</si>
  <si>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</si>
  <si>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</si>
  <si>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</si>
  <si>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</si>
  <si>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</si>
  <si>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</si>
  <si>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</si>
  <si>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</si>
  <si>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</si>
  <si>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</si>
  <si>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</si>
  <si>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</si>
  <si>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</si>
  <si>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</si>
  <si>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</si>
  <si>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</si>
  <si>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</si>
  <si>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</si>
  <si>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</si>
  <si>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</si>
  <si>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</si>
  <si>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</si>
  <si>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</si>
  <si>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</si>
  <si>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</si>
  <si>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</si>
  <si>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</si>
  <si>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</si>
  <si>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</si>
  <si>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</si>
  <si>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</si>
  <si>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</si>
  <si>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</si>
  <si>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</si>
  <si>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</si>
  <si>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</si>
  <si>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</si>
  <si>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</si>
  <si>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</si>
  <si>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</si>
  <si>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</si>
  <si>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</si>
  <si>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</si>
  <si>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</si>
  <si>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</si>
  <si>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</si>
  <si>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</si>
  <si>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</si>
  <si>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</si>
  <si>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</si>
  <si>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</si>
  <si>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</si>
  <si>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</si>
  <si>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</si>
  <si>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</si>
  <si>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</si>
  <si>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</si>
  <si>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</si>
  <si>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</si>
  <si>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</si>
  <si>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</si>
  <si>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</si>
  <si>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</si>
  <si>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</si>
  <si>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</si>
  <si>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</si>
  <si>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</si>
  <si>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</si>
  <si>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</si>
  <si>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</si>
  <si>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</si>
  <si>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</si>
  <si>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</si>
  <si>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</si>
  <si>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</si>
  <si>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</si>
  <si>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</si>
  <si>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</si>
  <si>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</si>
  <si>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</si>
  <si>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</si>
  <si>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</si>
  <si>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</si>
  <si>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</si>
  <si>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</si>
  <si>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</si>
  <si>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</si>
  <si>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</si>
  <si>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</si>
  <si>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</si>
  <si>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</si>
  <si>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</si>
  <si>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</si>
  <si>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</si>
  <si>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</si>
  <si>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</si>
  <si>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</si>
  <si>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</si>
  <si>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</si>
  <si>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</si>
  <si>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</si>
  <si>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</si>
  <si>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</si>
  <si>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</si>
  <si>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</si>
  <si>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</si>
  <si>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</si>
  <si>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</si>
  <si>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</si>
  <si>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</si>
  <si>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</si>
  <si>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</si>
  <si>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</si>
  <si>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</si>
  <si>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</si>
  <si>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</si>
  <si>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</si>
  <si>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</si>
  <si>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</si>
  <si>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</si>
  <si>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</si>
  <si>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</si>
  <si>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</si>
  <si>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</si>
  <si>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</si>
  <si>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</si>
  <si>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</si>
  <si>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</si>
  <si>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</si>
  <si>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</si>
  <si>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</si>
  <si>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</si>
  <si>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</si>
  <si>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</si>
  <si>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</si>
  <si>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</si>
  <si>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</si>
  <si>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</si>
  <si>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</si>
  <si>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</si>
  <si>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</si>
  <si>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</si>
  <si>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</si>
  <si>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</si>
  <si>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</si>
  <si>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</si>
  <si>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</si>
  <si>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</si>
  <si>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</si>
  <si>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</si>
  <si>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</si>
  <si>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</si>
  <si>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</si>
  <si>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</si>
  <si>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</si>
  <si>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</si>
  <si>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</si>
  <si>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</si>
  <si>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</si>
  <si>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</si>
  <si>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</si>
  <si>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</si>
  <si>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</si>
  <si>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</si>
  <si>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</si>
  <si>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</si>
  <si>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</si>
  <si>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</si>
  <si>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</si>
  <si>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</si>
  <si>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</si>
  <si>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</si>
  <si>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</si>
  <si>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</si>
  <si>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</si>
  <si>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</si>
  <si>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</si>
  <si>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</si>
  <si>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</si>
  <si>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</si>
  <si>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</si>
  <si>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</si>
  <si>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</si>
  <si>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</si>
  <si>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</si>
  <si>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</si>
  <si>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</si>
  <si>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</si>
  <si>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</si>
  <si>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</si>
  <si>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</si>
  <si>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</si>
  <si>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</si>
  <si>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</si>
  <si>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</si>
  <si>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</si>
  <si>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</si>
  <si>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</si>
  <si>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</si>
  <si>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</si>
  <si>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</si>
  <si>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</si>
  <si>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</si>
  <si>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</si>
  <si>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</si>
  <si>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</si>
  <si>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</si>
  <si>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</si>
  <si>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</si>
  <si>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</si>
  <si>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</si>
  <si>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</si>
  <si>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</si>
  <si>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</si>
  <si>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</si>
  <si>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</si>
  <si>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</si>
  <si>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</si>
  <si>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</si>
  <si>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</si>
  <si>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</si>
  <si>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</si>
  <si>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</si>
  <si>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</si>
  <si>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</si>
  <si>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</si>
  <si>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</si>
  <si>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</si>
  <si>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</si>
  <si>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</si>
  <si>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</si>
  <si>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</si>
  <si>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</si>
  <si>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</si>
  <si>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</si>
  <si>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</si>
  <si>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</si>
  <si>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</si>
  <si>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</si>
  <si>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</si>
  <si>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</si>
  <si>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</si>
  <si>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</si>
  <si>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</si>
  <si>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</si>
  <si>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</si>
  <si>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</si>
  <si>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</si>
  <si>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</si>
  <si>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</si>
  <si>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</si>
  <si>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</si>
  <si>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</si>
  <si>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</si>
  <si>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</si>
  <si>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</si>
  <si>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</si>
  <si>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</si>
  <si>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</si>
  <si>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</si>
  <si>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</si>
  <si>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</si>
  <si>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</si>
  <si>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</si>
  <si>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</si>
  <si>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</si>
  <si>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</si>
  <si>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</si>
  <si>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</si>
  <si>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</si>
  <si>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</si>
  <si>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</si>
  <si>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</si>
  <si>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</si>
  <si>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</si>
  <si>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</si>
  <si>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</si>
  <si>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</si>
  <si>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</si>
  <si>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</si>
  <si>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</si>
  <si>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</si>
  <si>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</si>
  <si>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</si>
  <si>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</si>
  <si>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</si>
  <si>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</si>
  <si>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</si>
  <si>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</si>
  <si>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</si>
  <si>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</si>
  <si>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</si>
  <si>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</si>
  <si>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</si>
  <si>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</si>
  <si>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</si>
  <si>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</si>
  <si>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</si>
  <si>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</si>
  <si>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</si>
  <si>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</si>
  <si>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</si>
  <si>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</si>
  <si>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</si>
  <si>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</si>
  <si>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</si>
  <si>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</si>
  <si>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</si>
  <si>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</si>
  <si>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</si>
  <si>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</si>
  <si>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</si>
  <si>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</si>
  <si>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</si>
  <si>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</si>
  <si>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</si>
  <si>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</si>
  <si>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</si>
  <si>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</si>
  <si>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</si>
  <si>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</si>
  <si>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</si>
  <si>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</si>
  <si>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</si>
  <si>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</si>
  <si>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</si>
  <si>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</si>
  <si>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</si>
  <si>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</si>
  <si>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</si>
  <si>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</si>
  <si>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</si>
  <si>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</si>
  <si>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</si>
  <si>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</si>
  <si>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</si>
  <si>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</si>
  <si>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</si>
  <si>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</si>
  <si>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</si>
  <si>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</si>
  <si>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</si>
  <si>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</si>
  <si>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</si>
  <si>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</si>
  <si>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</si>
  <si>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</si>
  <si>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</si>
  <si>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</si>
  <si>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</si>
  <si>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</si>
  <si>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</si>
  <si>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</si>
  <si>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</si>
  <si>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</si>
  <si>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</si>
  <si>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</si>
  <si>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</si>
  <si>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</si>
  <si>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</si>
  <si>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</si>
  <si>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</si>
  <si>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</si>
  <si>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</si>
  <si>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</si>
  <si>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</si>
  <si>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</si>
  <si>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</si>
  <si>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</si>
  <si>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</si>
  <si>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</si>
  <si>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</si>
  <si>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</si>
  <si>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</si>
  <si>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</si>
  <si>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</si>
  <si>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</si>
  <si>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</si>
  <si>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</si>
  <si>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</si>
  <si>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</si>
  <si>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</si>
  <si>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</si>
  <si>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</si>
  <si>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</si>
  <si>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</si>
  <si>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</si>
  <si>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</si>
  <si>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</si>
  <si>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</si>
  <si>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</si>
  <si>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</si>
  <si>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</si>
  <si>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</si>
  <si>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</si>
  <si>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</si>
  <si>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</si>
  <si>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</si>
  <si>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</si>
  <si>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</si>
  <si>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</si>
  <si>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</si>
  <si>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</si>
  <si>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</si>
  <si>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</si>
  <si>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</si>
  <si>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</si>
  <si>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</si>
  <si>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</si>
  <si>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</si>
  <si>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</si>
  <si>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</si>
  <si>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</si>
  <si>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</si>
  <si>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</si>
  <si>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</si>
  <si>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</si>
  <si>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</si>
  <si>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</si>
  <si>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</si>
  <si>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</si>
  <si>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</si>
  <si>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</si>
  <si>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</si>
  <si>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</si>
  <si>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</si>
  <si>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</si>
  <si>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</si>
  <si>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</si>
  <si>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</si>
  <si>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</si>
  <si>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</si>
  <si>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</si>
  <si>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</si>
  <si>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</si>
  <si>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</si>
  <si>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</si>
  <si>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</si>
  <si>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</si>
  <si>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</si>
  <si>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</si>
  <si>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</si>
  <si>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</si>
  <si>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</si>
  <si>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</si>
  <si>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</si>
  <si>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</si>
  <si>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</si>
  <si>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</si>
  <si>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</si>
  <si>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</si>
  <si>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</si>
  <si>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</si>
  <si>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</si>
  <si>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</si>
  <si>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</si>
  <si>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</si>
  <si>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</si>
  <si>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</si>
  <si>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</si>
  <si>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</si>
  <si>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</si>
  <si>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</si>
  <si>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</si>
  <si>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</si>
  <si>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</si>
  <si>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</si>
  <si>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</si>
  <si>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</si>
  <si>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</si>
  <si>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</si>
  <si>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</si>
  <si>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</si>
  <si>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</si>
  <si>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</si>
  <si>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</si>
  <si>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</si>
  <si>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</si>
  <si>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</si>
  <si>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</si>
  <si>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</si>
  <si>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</si>
  <si>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</si>
  <si>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</si>
  <si>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</si>
  <si>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</si>
  <si>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</si>
  <si>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</si>
  <si>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</si>
  <si>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</si>
  <si>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</si>
  <si>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</si>
  <si>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</si>
  <si>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</si>
  <si>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</si>
  <si>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</si>
  <si>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</si>
  <si>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</si>
  <si>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</si>
  <si>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</si>
  <si>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</si>
  <si>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</si>
  <si>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</si>
  <si>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</si>
  <si>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</si>
  <si>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</si>
  <si>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</si>
  <si>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</si>
  <si>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</si>
  <si>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</si>
  <si>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</si>
  <si>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</si>
  <si>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</si>
  <si>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</si>
  <si>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</si>
  <si>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</si>
  <si>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</si>
  <si>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</si>
  <si>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</si>
  <si>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</si>
  <si>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</si>
  <si>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</si>
  <si>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</si>
  <si>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</si>
  <si>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</si>
  <si>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</si>
  <si>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</si>
  <si>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</si>
  <si>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</si>
  <si>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</si>
  <si>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</si>
  <si>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</si>
  <si>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</si>
  <si>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</si>
  <si>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</si>
  <si>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</si>
  <si>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</si>
  <si>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</si>
  <si>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</si>
  <si>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</si>
  <si>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</si>
  <si>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</si>
  <si>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</si>
  <si>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</si>
  <si>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</si>
  <si>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</si>
  <si>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</si>
  <si>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</si>
  <si>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</si>
  <si>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</si>
  <si>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</si>
  <si>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</si>
  <si>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</si>
  <si>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</si>
  <si>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</si>
  <si>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</si>
  <si>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</si>
  <si>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</si>
  <si>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</si>
  <si>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</si>
  <si>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</si>
  <si>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</si>
  <si>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</si>
  <si>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</si>
  <si>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</si>
  <si>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</si>
  <si>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</si>
  <si>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</si>
  <si>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</si>
  <si>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</si>
  <si>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</si>
  <si>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</si>
  <si>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</si>
  <si>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</si>
  <si>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</si>
  <si>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</si>
  <si>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</si>
  <si>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</si>
  <si>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</si>
  <si>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</si>
  <si>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</si>
  <si>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</si>
  <si>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</si>
  <si>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</si>
  <si>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</si>
  <si>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</si>
  <si>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</si>
  <si>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</si>
  <si>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</si>
  <si>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</si>
  <si>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</si>
  <si>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</si>
  <si>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</si>
  <si>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</si>
  <si>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</si>
  <si>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</si>
  <si>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</si>
  <si>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</si>
  <si>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</si>
  <si>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</si>
  <si>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</si>
  <si>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</si>
  <si>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</si>
  <si>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</si>
  <si>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</si>
  <si>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</si>
  <si>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</si>
  <si>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</si>
  <si>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</si>
  <si>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</si>
  <si>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</si>
  <si>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</si>
  <si>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</si>
  <si>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</si>
  <si>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</si>
  <si>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</si>
  <si>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</si>
  <si>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</si>
  <si>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</si>
  <si>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</si>
  <si>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</si>
  <si>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</si>
  <si>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</si>
  <si>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</si>
  <si>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</si>
  <si>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</si>
  <si>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</si>
  <si>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</si>
  <si>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</si>
  <si>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</si>
  <si>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</si>
  <si>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</si>
  <si>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</si>
  <si>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</si>
  <si>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</si>
  <si>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</si>
  <si>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</si>
  <si>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</si>
  <si>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</si>
  <si>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</si>
  <si>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</si>
  <si>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</si>
  <si>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</si>
  <si>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</si>
  <si>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</si>
  <si>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</si>
  <si>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</si>
  <si>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</si>
  <si>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</si>
  <si>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</si>
  <si>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</si>
  <si>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</si>
  <si>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</si>
  <si>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</si>
  <si>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</si>
  <si>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</si>
  <si>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</si>
  <si>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</si>
  <si>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</si>
  <si>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</si>
  <si>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</si>
  <si>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</si>
  <si>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</si>
  <si>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</si>
  <si>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</si>
  <si>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</si>
  <si>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</si>
  <si>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</si>
  <si>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</si>
  <si>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</si>
  <si>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</si>
  <si>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</si>
  <si>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</si>
  <si>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</si>
  <si>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</si>
  <si>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</si>
  <si>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</si>
  <si>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</si>
  <si>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</si>
  <si>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</si>
  <si>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</si>
  <si>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</si>
  <si>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</si>
  <si>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</si>
  <si>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</si>
  <si>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</si>
  <si>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</si>
  <si>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</si>
  <si>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</si>
  <si>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</si>
  <si>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</si>
  <si>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</si>
  <si>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</si>
  <si>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PCM-20251106-00000945</t>
  </si>
  <si>
    <t>Sceco Cut in Area and Team save HUB Site MLJI0219</t>
  </si>
  <si>
    <t>PCM-20251106-00001247</t>
  </si>
  <si>
    <t>Sceco Cut in Area and Team save HUB Site NNL0146</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</si>
  <si>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</si>
  <si>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</si>
  <si>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</si>
  <si>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</si>
  <si>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</si>
  <si>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</si>
  <si>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</si>
  <si>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</si>
  <si>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RT site and team trying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</si>
</sst>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304.80198796296463</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3.4430092593538575E-2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45967.750413888891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45967.750413888891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45967.750413888891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45967.750413888891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45967.750413888891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45967.750413888891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45967.750413888891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45967.750413888891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45967.750413888891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45967.750413888891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45967.750413888891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45967.750413888891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45967.750413888891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45967.750413888891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45967.750413888891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45967.750413888891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45967.750413888891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45967.750413888891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45967.750413888891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45967.750413888891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45967.750413888891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45967.750413888891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45967.750413888891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45967.750413888891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45967.750413888891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45967.750413888891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45967.750413888891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45967.750413888891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45967.750413888891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45967.750413888891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45967.750413888891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45967.750413888891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45967.750413888891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45967.750413888891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45967.750413888891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45967.750413888891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45967.750413888891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45967.750413888891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45967.750413888891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45967.750413888891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45967.750413888891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45967.750413888891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45967.750413888891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45967.750413888891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45967.750413888891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45967.750413888891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45967.750413888891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45967.750413888891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45967.750413888891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45967.750413888891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45967.750413888891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45967.750413888891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45967.750413888891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45967.750413888891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45967.750413888891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45967.750413888891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45967.750413888891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45967.750413888891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45967.750413888891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45967.750413888891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45967.750413888891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45967.750413888891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45967.750413888891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45967.750413888891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45967.750413888891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45967.750413888891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45967.750413888891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45967.750413888891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45967.750413888891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45967.750413888891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45967.750413888891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45967.750413888891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45967.750413888891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45967.750413888891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45967.750413888891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45967.750413888891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45967.750413888891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45967.750413888891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45967.750413888891</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45967.750413888891</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45967.750413888891</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142.7505759259293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45967.750413888891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45967.750413888891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45967.750413888891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45967.750413888891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45967.750413888891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45967.750413888891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45967.750413888891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45967.750413888891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45967.750413888891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45967.750413888891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45967.750413888891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45967.750413888891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45967.750413888891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45967.750413888891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45967.750413888891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45967.750413888891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45967.750413888891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45967.750413888891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45967.750413888891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45967.750413888891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45967.750413888891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45967.750413888891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45967.750413888891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45967.750413888891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45967.750413888891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45967.750413888891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45967.750413888891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45967.750413888891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45967.750413888891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45967.750413888891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45967.750413888891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45967.750413888891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45967.750413888891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45967.750413888891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45967.750413888891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45967.750413888891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45967.750413888891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45967.750413888891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45967.750413888891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45967.750413888891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45967.750413888891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45967.750413888891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45967.750413888891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45967.750413888891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45967.750413888891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45967.750413888891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45967.750413888891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45967.750413888891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45967.750413888891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45967.750413888891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45967.750413888891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45967.750413888891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45967.750413888891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45967.750413888891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45967.750413888891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45967.750413888891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45967.750413888891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45967.750413888891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45967.750413888891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45967.750413888891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45967.750413888891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45967.750413888891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45967.750413888891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45967.750413888891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45967.750413888891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45967.750413888891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45967.750413888891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45967.750413888891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45967.750413888891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45967.750413888891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45967.750413888891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45967.750413888891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45967.750413888891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45967.750413888891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45967.750413888891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45967.750413888891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45967.750413888891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45967.750413888891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45967.750413888891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45967.750413888891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45967.750413888891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45967.750413888891</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45967.750413888891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45967.750413888891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45967.750413888891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45967.750413888891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45967.750413888891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45967.750413888891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45967.750413888891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45967.750413888891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45967.750413888891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45967.750413888891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45967.750413888891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45967.750413888891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45967.750413888891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45967.750413888891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45967.750413888891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45967.750413888891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45967.750413888891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45967.750413888891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45967.750413888891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45967.750413888891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45967.750413888891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45967.750413888891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45967.750413888891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45967.750413888891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45967.750413888891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45967.750413888891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45967.750413888891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45967.750413888891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45967.750413888891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45967.750413888891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45967.750413888891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45967.750413888891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45967.750413888891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45967.750413888891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45967.750413888891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45967.750413888891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45967.750413888891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45967.750413888891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45967.750413888891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45967.750413888891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45967.750413888891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45967.750413888891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45967.750413888891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45967.750413888891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45967.750413888891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45967.750413888891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45967.750413888891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45967.750413888891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45967.750413888891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45967.750413888891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45967.750413888891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45967.750413888891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45967.750413888891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45967.750413888891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45967.750413888891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45967.750413888891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45967.750413888891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45967.750413888891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45967.750413888891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45967.750413888891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45967.750413888891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45967.750413888891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45967.750413888891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45967.750413888891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45967.750413888891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45967.750413888891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45967.750413888891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45967.750413888891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45967.750413888891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45967.750413888891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45967.750413888891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45967.750413888891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45967.750413888891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45967.750413888891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45967.750413888891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45967.750413888891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45967.750413888891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45967.750413888891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45967.750413888891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45967.750413888891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45967.750413888891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45967.750413888891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45967.750413888891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45967.750413888891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45967.750413888891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45967.750413888891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45967.750413888891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45967.750413888891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45967.750413888891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45967.750413888891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45967.750413888891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45967.750413888891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45967.750413888891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45967.750413888891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45967.750413888891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45967.750413888891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45967.750413888891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45967.750413888891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45967.750413888891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45967.750413888891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45967.750413888891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45967.750413888891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45967.750413888891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45967.750413888891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45967.750413888891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45967.750413888891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45967.750413888891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45967.750413888891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45967.750413888891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45967.750413888891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45967.750413888891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45967.750413888891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45967.750413888891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45967.750413888891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45967.750413888891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45967.750413888891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45967.750413888891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45967.750413888891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45967.750413888891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45967.750413888891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45967.750413888891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45967.750413888891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45967.750413888891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45967.750413888891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45967.750413888891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45967.750413888891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45967.750413888891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45967.750413888891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45967.750413888891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45967.750413888891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45967.750413888891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45967.750413888891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45967.750413888891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45967.750413888891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45967.750413888891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45967.750413888891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45967.750413888891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45967.750413888891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45967.750413888891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45967.750413888891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45967.750413888891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45967.750413888891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45967.750413888891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45967.750413888891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45967.750413888891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45967.750413888891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45967.750413888891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45967.750413888891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45967.750413888891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45967.750413888891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45967.750413888891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45967.750413888891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45967.750413888891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45967.750413888891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45967.750413888891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45967.750413888891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45967.750413888891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45967.750413888891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45967.750413888891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45967.750413888891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45967.750413888891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45967.750413888891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45967.750413888891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45967.750413888891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45967.750413888891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45967.750413888891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45967.750413888891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45967.750413888891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45967.750413888891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45967.750413888891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45967.750413888891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45967.750413888891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45967.750413888891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45967.750413888891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45967.750413888891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45967.750413888891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45967.750413888891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45967.750413888891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45967.750413888891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45967.750413888891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45967.750413888891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45967.750413888891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45967.750413888891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45967.750413888891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45967.750413888891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45967.750413888891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45967.750413888891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45967.750413888891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45967.750413888891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45967.750413888891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45967.750413888891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45967.750413888891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45967.750413888891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45967.750413888891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45967.750413888891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45967.750413888891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45967.750413888891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45967.750413888891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45967.750413888891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45967.750413888891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45967.750413888891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45967.750413888891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45967.750413888891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45967.750413888891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45967.750413888891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45967.750413888891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45967.750413888891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45967.750413888891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45967.750413888891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45967.750413888891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45967.750413888891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45967.750413888891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45967.750413888891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45967.750413888891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45967.750413888891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45967.750413888891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45967.750413888891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45967.750413888891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45967.750413888891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45967.750413888891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45967.750413888891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45967.750413888891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45967.750413888891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45967.750413888891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45967.750413888891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45967.750413888891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45967.750413888891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45967.750413888891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45967.750413888891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45967.750413888891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45967.750413888891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45967.750413888891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45967.750413888891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45967.750413888891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45967.750413888891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45967.750413888891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45967.750413888891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45967.750413888891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45967.750413888891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45967.750413888891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45967.750413888891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45967.750413888891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45967.750413888891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45967.750413888891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45967.750413888891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45967.750413888891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45967.750413888891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45967.750413888891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45967.750413888891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45967.750413888891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45967.750413888891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45967.750413888891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45967.750413888891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45967.750413888891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45967.750413888891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45967.750413888891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45967.750413888891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45967.750413888891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45967.750413888891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45967.750413888891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45967.750413888891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45967.750413888891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45967.750413888891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45967.750413888891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45967.750413888891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45967.750413888891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45967.750413888891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45967.750413888891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45967.750413888891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45967.750413888891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45967.750413888891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45967.750413888891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45967.750413888891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45967.750413888891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45967.750413888891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45967.750413888891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45967.750413888891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45967.750413888891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45967.750413888891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45967.750413888891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45967.750413888891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45967.750413888891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45967.750413888891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45967.750413888891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45967.750413888891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45967.750413888891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45967.750413888891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45967.750413888891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45967.750413888891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45967.750413888891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45967.750413888891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45967.750413888891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45967.750413888891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45967.750413888891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45967.750413888891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45967.750413888891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45967.750413888891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45967.750413888891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45967.750413888891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45967.750413888891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45967.750413888891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45967.750413888891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45967.750413888891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45967.750413888891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45967.750413888891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45967.750413888891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45967.750413888891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45967.750413888891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45967.750413888891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45967.750413888891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45967.750413888891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45967.750413888891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45967.750413888891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45967.750413888891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45967.750413888891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45967.750413888891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45967.750413888891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45967.750413888891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45967.750413888891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45967.750413888891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45967.750413888891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45967.750413888891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45967.750413888891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45967.750413888891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45967.750413888891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45967.750413888891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45967.750413888891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45967.750413888891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45967.750413888891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45967.750413888891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45967.750413888891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45967.750413888891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45967.750413888891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45967.750413888891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45967.750413888891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45967.750413888891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45967.750413888891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45967.750413888891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45967.750413888891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45967.750413888891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45967.750413888891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45967.750413888891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45967.750413888891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45967.750413888891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45967.750413888891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45967.750413888891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45967.750413888891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45967.750413888891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45967.750413888891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45967.750413888891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45967.750413888891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45967.750413888891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45967.750413888891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45967.750413888891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45967.750413888891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45967.750413888891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45967.750413888891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45967.750413888891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45967.750413888891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45967.750413888891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45967.750413888891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45967.750413888891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45967.750413888891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45967.750413888891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45967.750413888891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45967.750413888891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45967.750413888891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45967.750413888891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45967.750413888891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45967.750413888891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45967.750413888891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45967.750413888891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45967.750413888891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45967.750413888891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45967.750413888891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45967.750413888891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45967.750413888891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45967.750413888891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45967.750413888891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45967.750413888891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45967.750413888891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45967.750413888891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45967.750413888891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45967.750413888891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45967.750413888891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45967.750413888891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45967.750413888891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45967.750413888891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45967.750413888891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45967.750413888891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45967.750413888891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45967.750413888891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45967.750413888891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45967.750413888891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45967.750413888891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45967.750413888891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45967.750413888891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45967.750413888891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45967.750413888891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45967.750413888891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45967.750413888891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45967.750413888891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45967.750413888891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45967.750413888891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45967.750413888891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45967.750413888891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45967.750413888891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45967.750413888891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45967.750413888891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45967.750413888891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45967.750413888891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45967.750413888891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45967.750413888891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45967.750413888891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45967.750413888891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45967.750413888891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45967.750413888891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45967.750413888891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45967.750413888891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45967.750413888891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45967.750413888891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45967.750413888891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45967.750413888891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45967.750413888891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45967.750413888891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45967.750413888891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45967.750413888891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45967.750413888891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45967.750413888891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45967.750413888891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45967.750413888891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45967.750413888891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45967.750413888891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45967.750413888891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45967.750413888891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45967.750413888891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45967.750413888891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45967.750413888891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45967.750413888891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45967.750413888891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45967.750413888891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45967.750413888891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45967.750413888891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45967.750413888891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45967.750413888891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45967.750413888891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45967.750413888891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45967.750413888891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45967.750413888891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45967.750413888891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45967.750413888891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45967.750413888891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45967.750413888891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45967.750413888891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45967.750413888891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45967.750413888891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45967.750413888891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45967.750413888891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45967.750413888891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45967.750413888891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45967.750413888891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45967.750413888891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45967.750413888891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45967.750413888891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45967.750413888891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45967.750413888891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45967.750413888891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45967.750413888891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45967.750413888891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45967.750413888891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45967.750413888891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45967.750413888891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45967.750413888891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45967.750413888891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45967.750413888891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45967.750413888891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45967.750413888891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45967.750413888891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45967.750413888891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45967.750413888891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45967.750413888891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45967.750413888891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45967.750413888891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45967.750413888891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45967.750413888891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45967.750413888891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45967.750413888891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45967.750413888891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45967.750413888891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45967.750413888891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45967.750413888891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45967.750413888891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45967.750413888891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45967.750413888891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45967.750413888891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45967.750413888891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45967.750413888891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45967.750413888891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45967.750413888891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45967.750413888891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45967.750413888891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45967.750413888891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45967.750413888891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45967.750413888891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45967.750413888891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45967.750413888891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45967.750413888891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45967.750413888891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45967.750413888891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45967.750413888891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45967.750413888891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45967.750413888891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45967.750413888891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45967.750413888891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45967.750413888891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45967.750413888891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45967.750413888891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45967.750413888891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45967.750413888891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45967.750413888891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45967.750413888891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45967.750413888891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45967.750413888891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45967.750413888891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45967.750413888891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45967.750413888891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45967.750413888891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45967.750413888891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45967.750413888891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45967.750413888891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45967.750413888891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45967.750413888891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45967.750413888891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45967.750413888891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45967.750413888891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45967.750413888891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45967.750413888891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45967.750413888891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45967.750413888891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45967.750413888891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45967.750413888891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45967.750413888891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45967.750413888891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45967.750413888891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45967.750413888891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45967.750413888891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45967.750413888891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45967.750413888891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45967.750413888891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45967.750413888891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45967.750413888891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45967.750413888891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45967.750413888891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45967.750413888891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45967.750413888891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45967.750413888891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45967.750413888891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45967.750413888891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45967.750413888891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45967.750413888891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45967.750413888891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45967.750413888891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45967.750413888891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45967.750413888891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45967.750413888891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45967.750413888891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45967.750413888891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45967.750413888891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45967.750413888891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45967.750413888891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45967.750413888891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45967.750413888891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45967.750413888891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45967.750413888891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45967.750413888891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45967.750413888891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45967.750413888891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45967.750413888891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45967.750413888891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45967.750413888891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45967.750413888891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45967.750413888891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45967.750413888891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45967.750413888891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45967.750413888891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45967.750413888891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45967.750413888891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45967.750413888891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45967.750413888891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45967.750413888891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45967.750413888891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45967.750413888891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45967.750413888891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45967.750413888891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45967.750413888891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45967.750413888891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45967.750413888891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45967.750413888891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45967.750413888891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45967.750413888891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45967.750413888891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45967.750413888891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45967.750413888891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45967.750413888891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45967.750413888891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45967.750413888891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45967.750413888891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45967.750413888891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45967.750413888891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45967.750413888891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45967.750413888891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45967.750413888891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45967.750413888891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45967.750413888891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45967.750413888891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45967.750413888891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45967.750413888891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45967.750413888891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45967.750413888891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45967.750413888891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45967.750413888891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45967.750413888891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45967.750413888891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45967.750413888891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45967.750413888891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45967.750413888891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45967.750413888891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45967.750413888891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45967.750413888891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45967.750413888891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45967.750413888891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45967.750413888891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45967.750413888891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45967.750413888891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45967.750413888891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45967.750413888891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45967.750413888891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45967.750413888891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45967.750413888891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45967.750413888891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45967.750413888891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45967.750413888891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45967.750413888891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45967.750413888891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45967.750413888891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45967.750413888891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45967.750413888891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45967.750413888891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45967.750413888891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45967.750413888891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45967.750413888891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45967.750413888891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45967.750413888891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45967.750413888891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45967.750413888891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45967.750413888891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45967.750413888891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45967.750413888891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45967.750413888891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45967.750413888891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45967.750413888891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45967.750413888891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45967.750413888891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45967.750413888891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45967.750413888891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45967.750413888891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45967.750413888891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45967.750413888891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45967.750413888891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45967.750413888891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45967.750413888891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45967.750413888891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45967.750413888891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45967.750413888891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45967.750413888891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45967.750413888891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45967.750413888891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45967.750413888891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45967.750413888891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45967.750413888891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45967.750413888891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45967.750413888891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45967.750413888891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45967.750413888891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45967.750413888891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45967.750413888891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45967.750413888891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45967.750413888891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45967.750413888891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45967.750413888891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45967.750413888891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45967.750413888891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45967.750413888891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45967.750413888891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45967.750413888891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45967.750413888891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45967.750413888891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45967.750413888891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45967.750413888891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45967.750413888891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45967.750413888891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45967.750413888891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45967.750413888891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45967.750413888891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45967.750413888891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45967.750413888891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45967.750413888891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45967.750413888891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45967.750413888891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45967.750413888891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45967.750413888891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45967.750413888891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45967.750413888891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45967.750413888891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45967.750413888891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45967.750413888891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45967.750413888891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45967.750413888891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45967.750413888891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45967.750413888891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45967.750413888891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45967.750413888891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45967.750413888891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45967.750413888891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45967.750413888891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45967.750413888891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45967.750413888891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45967.750413888891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45967.750413888891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45967.750413888891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45967.750413888891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45967.750413888891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45967.750413888891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45967.750413888891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45967.750413888891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45967.750413888891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45967.750413888891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45967.750413888891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45967.750413888891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45967.750413888891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45967.750413888891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45967.750413888891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45967.750413888891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45967.750413888891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45967.750413888891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45967.750413888891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45967.750413888891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45967.750413888891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45967.750413888891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45967.750413888891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45967.750413888891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45967.750413888891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45967.750413888891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45967.750413888891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45967.750413888891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45967.750413888891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45967.750413888891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45967.750413888891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45967.750413888891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45967.750413888891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45967.750413888891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45967.750413888891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45967.750413888891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45967.750413888891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45967.750413888891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45967.750413888891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45967.750413888891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45967.750413888891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45967.750413888891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45967.750413888891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45967.750413888891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45967.750413888891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45967.750413888891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45967.750413888891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45967.750413888891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45967.750413888891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45967.750413888891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45967.750413888891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45967.750413888891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45967.750413888891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45967.750413888891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45967.750413888891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45967.750413888891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45967.750413888891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45967.750413888891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45967.750413888891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45967.750413888891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45967.750413888891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45967.750413888891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45967.750413888891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45967.750413888891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45967.750413888891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45967.750413888891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45967.750413888891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45967.750413888891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45967.750413888891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45967.750413888891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45967.750413888891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45967.750413888891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45967.750413888891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45967.750413888891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45967.750413888891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45967.750413888891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45967.750413888891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45967.750413888891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45967.750413888891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45967.750413888891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45967.750413888891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45967.750413888891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45967.750413888891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45967.750413888891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45967.750413888891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45967.750413888891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45967.750413888891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45967.750413888891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45967.750413888891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45967.750413888891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45967.750413888891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45967.750413888891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45967.750413888891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45967.750413888891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45967.750413888891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45967.750413888891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45967.750413888891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45967.750413888891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45967.750413888891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45967.750413888891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45967.750413888891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45967.750413888891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45967.750413888891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45967.750413888891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45967.750413888891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45967.750413888891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45967.750413888891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45967.750413888891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45967.750413888891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45967.750413888891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45967.750413888891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45967.750413888891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45967.750413888891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45967.750413888891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45967.750413888891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45967.750413888891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45967.750413888891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45967.750413888891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45967.750413888891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45967.750413888891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45967.750413888891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45967.750413888891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45967.750413888891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45967.750413888891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45967.750413888891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45967.750413888891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45967.750413888891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45967.750413888891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45967.750413888891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45967.750413888891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45967.750413888891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45967.750413888891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45967.750413888891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45967.750413888891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45967.750413888891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45967.750413888891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45967.750413888891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45967.750413888891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45967.750413888891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45967.750413888891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45967.750413888891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45967.750413888891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45967.750413888891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45967.750413888891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45967.750413888891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45967.750413888891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45967.750413888891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45967.750413888891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45967.750413888891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45967.750413888891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45967.750413888891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45967.750413888891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45967.750413888891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45967.750413888891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45967.750413888891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45967.750413888891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45967.750413888891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45967.750413888891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45967.750413888891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45967.750413888891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45967.750413888891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45967.750413888891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45967.750413888891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45967.750413888891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45967.750413888891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45967.750413888891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45967.750413888891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45967.750413888891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45967.750413888891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45967.750413888891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45967.750413888891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45967.750413888891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45967.750413888891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45967.750413888891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45967.750413888891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45967.750413888891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45967.750413888891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45967.750413888891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45967.750413888891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45967.750413888891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45967.750413888891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45967.750413888891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45967.750413888891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45967.750413888891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45967.750413888891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45967.750413888891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45967.750413888891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45967.750413888891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45967.750413888891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45967.750413888891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45967.750413888891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45967.750413888891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45967.750413888891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45967.750413888891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45967.750413888891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45967.750413888891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45967.750413888891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45967.750413888891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45967.750413888891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45967.750413888891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45967.750413888891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45967.750413888891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45967.750413888891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45967.750413888891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45967.750413888891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45967.750413888891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45967.750413888891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45967.750413888891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45967.750413888891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45967.750413888891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45967.750413888891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45967.750413888891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45967.750413888891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45967.750413888891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45967.750413888891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45967.750413888891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45967.750413888891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45967.750413888891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45967.750413888891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45967.750413888891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45967.750413888891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45967.750413888891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45967.750413888891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45967.750413888891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45967.750413888891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45967.750413888891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45967.750413888891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45967.750413888891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45967.750413888891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45967.750413888891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45967.750413888891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45967.750413888891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45967.750413888891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45967.750413888891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45967.750413888891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45967.750413888891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45967.750413888891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45967.750413888891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45967.750413888891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45967.750413888891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45967.750413888891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45967.750413888891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45967.750413888891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45967.750413888891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45967.750413888891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45967.750413888891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45967.750413888891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45967.750413888891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45967.750413888891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45967.750413888891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45967.750413888891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45967.750413888891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45967.750413888891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45967.750413888891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45967.750413888891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45967.750413888891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45967.750413888891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45967.750413888891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45967.750413888891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45967.750413888891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45967.750413888891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45967.750413888891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45967.750413888891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45967.750413888891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45967.750413888891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45967.750413888891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45967.750413888891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45967.750413888891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45967.750413888891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45967.750413888891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45967.750413888891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45967.750413888891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45967.750413888891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45967.750413888891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45967.750413888891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45967.750413888891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45967.750413888891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45967.750413888891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45967.750413888891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45967.750413888891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45967.750413888891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45967.750413888891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45967.750413888891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45967.750413888891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45967.750413888891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45967.750413888891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45967.750413888891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45967.750413888891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45967.750413888891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45967.750413888891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45967.750413888891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45967.750413888891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45967.750413888891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45967.750413888891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45967.750413888891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45967.750413888891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45967.750413888891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45967.750413888891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45967.750413888891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45967.750413888891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45967.750413888891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45967.750413888891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45967.750413888891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45967.750413888891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45967.750413888891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45967.750413888891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45967.750413888891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45967.750413888891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45967.750413888891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45967.750413888891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45967.750413888891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45967.750413888891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45967.750413888891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45967.750413888891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45967.750413888891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45967.750413888891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45967.750413888891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45967.750413888891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45967.750413888891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45967.750413888891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45967.750413888891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45967.750413888891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45967.750413888891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45967.750413888891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45967.750413888891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45967.750413888891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45967.750413888891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45967.750413888891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45967.750413888891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45967.750413888891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45967.750413888891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45967.750413888891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45967.750413888891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45967.750413888891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45967.750413888891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264.26969629629457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0.26867777777806623</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0.16885138888756046</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0.16037916667119134</v>
      </c>
      <c r="H5" s="112">
        <v>45967.579270833332</v>
      </c>
      <c r="I5" s="108" t="str">
        <f>IFERROR(VLOOKUP(D5,DB!A:F,6,0),"")</f>
        <v>SCECO</v>
      </c>
      <c r="J5" s="108" t="str">
        <f>IFERROR(VLOOKUP(D5,DB!A:G,7,0),"")</f>
        <v>Dead</v>
      </c>
      <c r="K5" s="114" t="s">
        <v>39112</v>
      </c>
      <c r="L5" s="110" t="str">
        <f>IFERROR(VLOOKUP(D5,DB!A:I,9,0),"")</f>
        <v>Latis</v>
      </c>
    </row>
    <row r="6" spans="1:16" ht="15" customHeight="1">
      <c r="A6" s="108"/>
      <c r="B6" s="108" t="str">
        <f>IFERROR(VLOOKUP(D6,DB!A:K,11,0),"")</f>
        <v/>
      </c>
      <c r="C6" s="109"/>
      <c r="D6" s="92"/>
      <c r="E6" s="95"/>
      <c r="F6" s="112"/>
      <c r="G6" s="113">
        <f ca="1">IFERROR(NOW()-F6,"")</f>
        <v>45967.750413888891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45967.750413888891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45967.750413888891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45967.750413888891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45967.750413888891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45967.750413888891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45967.750413888891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45967.750413888891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45967.750413888891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45967.750413888891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45967.750413888891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45967.750413888891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45967.750413888891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45967.750413888891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45967.750413888891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45967.750413888891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45967.750413888891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45967.750413888891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45967.750413888891</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45967.750413888891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45967.750413888891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45967.750413888891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45967.750413888891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45967.750413888891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45967.750413888891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45967.750413888891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45967.750413888891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45967.750413888891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45967.750413888891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45967.750413888891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45967.750413888891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45967.750413888891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45967.750413888891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45967.750413888891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45967.750413888891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45967.750413888891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45967.750413888891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45967.750413888891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45967.750413888891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45967.750413888891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45967.750413888891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45967.750413888891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45967.750413888891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45967.750413888891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45967.750413888891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45967.750413888891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45967.750413888891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45967.750413888891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45967.750413888891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45967.750413888891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45967.750413888891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45967.750413888891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45967.750413888891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45967.750413888891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45967.750413888891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45967.750413888891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45967.750413888891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45967.750413888891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45967.750413888891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45967.750413888891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45967.750413888891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45967.750413888891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45967.750413888891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45967.750413888891</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75.918353703702451</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39024</v>
      </c>
      <c r="F3" s="38">
        <v>45926.188877314817</v>
      </c>
      <c r="G3" s="123">
        <f t="shared" ref="G3" ca="1" si="0">IFERROR(NOW()-F3,"")</f>
        <v>41.561536574074125</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39024</v>
      </c>
      <c r="F4" s="132">
        <v>45948.661111111112</v>
      </c>
      <c r="G4" s="133">
        <f ca="1">IFERROR(NOW()-F4,"")</f>
        <v>19.089302777778357</v>
      </c>
      <c r="H4" s="132">
        <v>45948.661111111112</v>
      </c>
      <c r="I4" s="131" t="str">
        <f>IFERROR(VLOOKUP(D4,DB!A:F,6,0),"")</f>
        <v>SCECO</v>
      </c>
      <c r="J4" s="131" t="str">
        <f>IFERROR(VLOOKUP(D4,DB!A:G,7,0),"")</f>
        <v>Dead</v>
      </c>
      <c r="K4" s="131" t="s">
        <v>39121</v>
      </c>
      <c r="L4" s="131" t="str">
        <f>IFERROR(VLOOKUP(D4,DB!A:I,9,0),"")</f>
        <v>Latis</v>
      </c>
    </row>
    <row r="5" spans="1:13" ht="15">
      <c r="A5" s="131"/>
      <c r="B5" s="131" t="str">
        <f>IFERROR(VLOOKUP(D5,DB!A:K,11,0),"")</f>
        <v/>
      </c>
      <c r="C5" s="131"/>
      <c r="D5" s="131"/>
      <c r="E5" s="131"/>
      <c r="F5" s="132"/>
      <c r="G5" s="133">
        <f ca="1">IFERROR(NOW()-F5,"")</f>
        <v>45967.750413888891</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45967.750413888891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45967.750413888891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45967.750413888891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45967.750413888891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45967.750413888891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45967.750413888891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45967.750413888891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45967.750413888891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45967.750413888891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45967.750413888891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45967.750413888891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45967.750413888891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45967.750413888891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45967.750413888891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45967.750413888891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45967.750413888891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45967.750413888891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45967.750413888891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45967.750413888891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45967.750413888891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45967.750413888891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45967.750413888891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45967.750413888891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45967.750413888891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45967.750413888891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45967.750413888891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45967.750413888891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45967.750413888891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45967.750413888891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45967.750413888891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45967.750413888891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45967.750413888891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45967.750413888891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45967.750413888891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45967.750413888891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45967.750413888891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45967.750413888891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45967.750413888891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45967.750413888891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45967.750413888891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45967.750413888891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45967.750413888891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45967.750413888891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45967.750413888891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45967.750413888891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45967.750413888891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45967.750413888891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45967.750413888891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45967.750413888891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45967.750413888891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45967.750413888891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45967.750413888891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45967.750413888891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45967.750413888891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45967.750413888891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45967.750413888891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45967.750413888891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45967.750413888891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45967.750413888891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45967.750413888891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45967.750413888891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45967.750413888891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45967.750413888891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45967.750413888891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45967.750413888891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45967.750413888891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45967.750413888891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45967.750413888891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45967.750413888891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45967.750413888891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45967.750413888891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45967.750413888891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45967.750413888891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45967.750413888891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45967.750413888891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45967.750413888891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45967.750413888891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45967.750413888891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45967.750413888891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45967.750413888891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45967.750413888891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45967.750413888891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45967.750413888891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45967.750413888891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45967.750413888891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45967.750413888891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45967.750413888891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45967.750413888891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45967.750413888891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45967.750413888891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45967.750413888891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45967.750413888891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45967.750413888891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45967.750413888891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45967.750413888891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45967.750413888891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45967.750413888891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45967.750413888891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45967.750413888891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45967.750413888891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45967.750413888891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45967.750413888891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45967.750413888891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45967.750413888891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45967.750413888891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45967.750413888891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45967.750413888891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45967.750413888891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45967.750413888891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45967.750413888891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45967.750413888891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45967.750413888891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45967.750413888891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45967.750413888891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45967.750413888891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45967.750413888891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45967.750413888891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45967.750413888891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45967.750413888891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45967.750413888891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45967.750413888891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45967.750413888891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45967.750413888891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45967.750413888891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45967.750413888891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45967.750413888891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45967.750413888891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45967.750413888891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45967.750413888891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45967.750413888891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45967.750413888891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45967.750413888891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45967.750413888891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45967.750413888891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45967.750413888891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45967.750413888891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45967.750413888891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45967.750413888891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45967.750413888891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45967.750413888891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45967.750413888891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45967.750413888891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45967.750413888891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45967.750413888891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45967.750413888891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45967.750413888891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45967.750413888891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45967.750413888891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45967.750413888891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45967.750413888891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45967.750413888891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45967.750413888891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45967.750413888891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45967.750413888891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45967.750413888891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45967.750413888891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45967.750413888891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45967.750413888891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45967.750413888891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45967.750413888891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45967.750413888891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45967.750413888891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45967.750413888891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45967.750413888891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45967.750413888891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45967.750413888891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45967.750413888891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45967.750413888891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45967.750413888891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45967.750413888891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45967.750413888891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45967.750413888891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45967.750413888891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45967.750413888891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45967.750413888891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45967.750413888891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45967.750413888891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45967.750413888891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45967.750413888891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45967.750413888891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45967.750413888891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45967.750413888891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45967.750413888891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45967.750413888891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45967.750413888891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45967.750413888891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45967.750413888891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45967.750413888891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45967.750413888891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45967.750413888891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45967.750413888891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45967.750413888891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45967.750413888891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45967.750413888891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45967.750413888891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45967.750413888891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45967.750413888891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45967.750413888891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45967.750413888891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45967.750413888891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45967.750413888891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45967.750413888891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45967.750413888891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45967.750413888891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45967.750413888891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45967.750413888891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45967.750413888891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45967.750413888891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45967.750413888891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45967.750413888891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45967.750413888891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45967.750413888891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45967.750413888891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45967.750413888891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45967.750413888891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45967.750413888891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45967.750413888891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45967.750413888891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45967.750413888891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45967.750413888891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45967.750413888891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45967.750413888891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45967.750413888891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45967.750413888891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45967.750413888891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45967.750413888891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45967.750413888891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45967.750413888891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45967.750413888891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45967.750413888891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45967.750413888891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45967.750413888891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45967.750413888891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45967.750413888891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45967.750413888891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45967.750413888891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45967.750413888891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45967.750413888891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45967.750413888891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45967.750413888891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45967.750413888891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45967.750413888891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45967.750413888891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45967.750413888891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45967.750413888891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45967.750413888891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45967.750413888891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45967.750413888891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45967.750413888891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45967.750413888891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45967.750413888891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45967.750413888891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45967.750413888891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45967.750413888891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45967.750413888891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45967.750413888891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45967.750413888891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45967.750413888891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45967.750413888891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45967.750413888891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45967.750413888891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45967.750413888891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45967.750413888891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45967.750413888891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45967.750413888891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45967.750413888891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45967.750413888891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45967.750413888891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45967.750413888891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45967.750413888891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45967.750413888891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45967.750413888891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45967.750413888891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45967.750413888891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45967.750413888891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45967.750413888891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45967.750413888891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45967.750413888891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45967.750413888891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45967.750413888891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45967.750413888891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45967.750413888891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45967.750413888891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45967.750413888891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45967.750413888891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45967.750413888891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45967.750413888891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4"/>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33863</v>
      </c>
      <c r="E2" s="61" t="s">
        <v>39024</v>
      </c>
      <c r="F2" s="148">
        <v>45967.660925925928</v>
      </c>
      <c r="G2" s="149">
        <f ca="1">IFERROR(NOW()-F2,"-")</f>
        <v>8.948796296317596E-2</v>
      </c>
      <c r="H2" s="150">
        <v>45967.652800925927</v>
      </c>
      <c r="I2" s="86" t="str">
        <f>IFERROR(VLOOKUP(D2,DB!A:F,6,0),"")</f>
        <v>SCECO</v>
      </c>
      <c r="J2" s="61" t="str">
        <f>IFERROR(VLOOKUP(D2,DB!A:G,7,0),"")</f>
        <v>Dead</v>
      </c>
      <c r="K2" s="151" t="s">
        <v>39123</v>
      </c>
      <c r="L2" s="152" t="str">
        <f>IFERROR(VLOOKUP(D2,DB!A:I,9,0),"")</f>
        <v>Latis</v>
      </c>
    </row>
    <row r="3" spans="1:12" ht="31.5" customHeight="1">
      <c r="A3" s="86"/>
      <c r="B3" s="61" t="str">
        <f>IFERROR(VLOOKUP(D3,DB!A:K,11,0),"")</f>
        <v/>
      </c>
      <c r="C3" s="61"/>
      <c r="D3" s="61"/>
      <c r="E3" s="61"/>
      <c r="F3" s="148"/>
      <c r="G3" s="149">
        <f ca="1">IFERROR(NOW()-F3,"-")</f>
        <v>45967.750413888891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45967.750413888891</v>
      </c>
      <c r="H4" s="150" t="s">
        <v>39107</v>
      </c>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45967.750413888891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45967.750413888891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45967.750413888891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45967.750413888891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45967.750413888891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45967.750413888891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45967.750413888891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45967.750413888891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45967.750413888891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45967.750413888891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45967.750413888891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45967.750413888891</v>
      </c>
      <c r="H16" s="150"/>
      <c r="I16" s="86" t="str">
        <f>IFERROR(VLOOKUP(D16,DB!A:F,6,0),"")</f>
        <v/>
      </c>
      <c r="J16" s="61" t="str">
        <f>IFERROR(VLOOKUP(D16,DB!A:G,7,0),"")</f>
        <v/>
      </c>
      <c r="K16" s="151"/>
      <c r="L16" s="152" t="str">
        <f>IFERROR(VLOOKUP(D16,DB!A:I,9,0),"")</f>
        <v/>
      </c>
    </row>
    <row r="17" spans="1:12" ht="31.5" customHeight="1">
      <c r="A17" s="86"/>
      <c r="B17" s="61" t="str">
        <f>IFERROR(VLOOKUP(D17,DB!A:K,11,0),"")</f>
        <v/>
      </c>
      <c r="C17" s="61" t="s">
        <v>39108</v>
      </c>
      <c r="D17" s="61"/>
      <c r="E17" s="61"/>
      <c r="F17" s="148"/>
      <c r="G17" s="149">
        <f ca="1">IFERROR(NOW()-F17,"-")</f>
        <v>45967.750413888891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45967.750413888891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45967.750413888891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45967.750413888891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45967.750413888891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45967.750413888891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45967.750413888891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45967.750413888891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45967.750413888891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45967.750413888891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45967.750413888891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45967.750413888891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45967.750413888891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45967.750413888891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45967.750413888891</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45967.750413888891</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45967.750413888891</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45967.750413888891</v>
      </c>
      <c r="H34" s="150"/>
      <c r="I34" s="86" t="str">
        <f>IFERROR(VLOOKUP(D34,DB!A:F,6,0),"")</f>
        <v/>
      </c>
      <c r="J34" s="61" t="str">
        <f>IFERROR(VLOOKUP(D34,DB!A:G,7,0),"")</f>
        <v/>
      </c>
      <c r="K34" s="151"/>
      <c r="L34" s="152" t="str">
        <f>IFERROR(VLOOKUP(D34,DB!A:I,9,0),"")</f>
        <v/>
      </c>
    </row>
  </sheetData>
  <dataValidations count="2">
    <dataValidation allowBlank="1" showInputMessage="1" showErrorMessage="1" sqref="E1" xr:uid="{62B1622A-85BD-4882-B430-9803BC9B7251}"/>
    <dataValidation type="list" allowBlank="1" showInputMessage="1" showErrorMessage="1" sqref="E2:E3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