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74" documentId="120_S{2AC9BD13-BADA-5192-A53E-5A8FF88502F6}" xr6:coauthVersionLast="47" xr6:coauthVersionMax="47" xr10:uidLastSave="{78B00A2B-448A-4BC2-B15A-350EEC3807F4}"/>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4" i="4"/>
  <c r="J1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<sst xmlns="http://schemas.openxmlformats.org/spreadsheetml/2006/main" count="180297" uniqueCount="39132">
  <si>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</si>
  <si>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</si>
  <si>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</si>
  <si>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</si>
  <si>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</si>
  <si>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</si>
  <si>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</si>
  <si>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</si>
  <si>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</si>
  <si>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</si>
  <si>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</si>
  <si>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</si>
  <si>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</si>
  <si>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</si>
  <si>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</si>
  <si>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</si>
  <si>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</si>
  <si>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</si>
  <si>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</si>
  <si>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</si>
  <si>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</si>
  <si>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</si>
  <si>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</si>
  <si>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</si>
  <si>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</si>
  <si>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</si>
  <si>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</si>
  <si>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</si>
  <si>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</si>
  <si>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</si>
  <si>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</si>
  <si>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</si>
  <si>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</si>
  <si>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</si>
  <si>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</si>
  <si>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</si>
  <si>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</si>
  <si>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</si>
  <si>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</si>
  <si>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</si>
  <si>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</si>
  <si>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</si>
  <si>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</si>
  <si>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</si>
  <si>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</si>
  <si>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</si>
  <si>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</si>
  <si>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</si>
  <si>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</si>
  <si>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</si>
  <si>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</si>
  <si>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</si>
  <si>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</si>
  <si>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</si>
  <si>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</si>
  <si>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</si>
  <si>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</si>
  <si>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</si>
  <si>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</si>
  <si>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</si>
  <si>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</si>
  <si>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</si>
  <si>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</si>
  <si>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</si>
  <si>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</si>
  <si>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</si>
  <si>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</si>
  <si>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</si>
  <si>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</si>
  <si>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</si>
  <si>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</si>
  <si>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</si>
  <si>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</si>
  <si>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</si>
  <si>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</si>
  <si>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</si>
  <si>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</si>
  <si>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</si>
  <si>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</si>
  <si>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</si>
  <si>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</si>
  <si>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</si>
  <si>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</si>
  <si>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</si>
  <si>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</si>
  <si>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</si>
  <si>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</si>
  <si>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</si>
  <si>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</si>
  <si>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</si>
  <si>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</si>
  <si>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</si>
  <si>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</si>
  <si>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</si>
  <si>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</si>
  <si>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</si>
  <si>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</si>
  <si>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</si>
  <si>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</si>
  <si>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</si>
  <si>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</si>
  <si>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</si>
  <si>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</si>
  <si>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</si>
  <si>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</si>
  <si>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</si>
  <si>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</si>
  <si>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</si>
  <si>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</si>
  <si>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</si>
  <si>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</si>
  <si>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</si>
  <si>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</si>
  <si>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</si>
  <si>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</si>
  <si>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</si>
  <si>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</si>
  <si>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</si>
  <si>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</si>
  <si>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</si>
  <si>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</si>
  <si>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</si>
  <si>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</si>
  <si>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</si>
  <si>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</si>
  <si>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</si>
  <si>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</si>
  <si>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</si>
  <si>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</si>
  <si>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</si>
  <si>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</si>
  <si>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</si>
  <si>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</si>
  <si>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</si>
  <si>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</si>
  <si>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</si>
  <si>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</si>
  <si>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</si>
  <si>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</si>
  <si>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</si>
  <si>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</si>
  <si>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</si>
  <si>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</si>
  <si>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</si>
  <si>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</si>
  <si>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</si>
  <si>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</si>
  <si>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</si>
  <si>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</si>
  <si>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</si>
  <si>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</si>
  <si>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</si>
  <si>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</si>
  <si>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</si>
  <si>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</si>
  <si>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</si>
  <si>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</si>
  <si>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</si>
  <si>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</si>
  <si>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</si>
  <si>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</si>
  <si>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</si>
  <si>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</si>
  <si>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</si>
  <si>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</si>
  <si>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</si>
  <si>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</si>
  <si>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</si>
  <si>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</si>
  <si>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</si>
  <si>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</si>
  <si>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</si>
  <si>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</si>
  <si>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</si>
  <si>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</si>
  <si>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</si>
  <si>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</si>
  <si>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</si>
  <si>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</si>
  <si>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</si>
  <si>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</si>
  <si>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</si>
  <si>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</si>
  <si>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</si>
  <si>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</si>
  <si>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</si>
  <si>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</si>
  <si>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</si>
  <si>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</si>
  <si>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</si>
  <si>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</si>
  <si>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</si>
  <si>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</si>
  <si>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</si>
  <si>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</si>
  <si>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</si>
  <si>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</si>
  <si>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</si>
  <si>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</si>
  <si>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</si>
  <si>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</si>
  <si>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</si>
  <si>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</si>
  <si>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</si>
  <si>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</si>
  <si>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</si>
  <si>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</si>
  <si>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</si>
  <si>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</si>
  <si>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</si>
  <si>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</si>
  <si>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</si>
  <si>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</si>
  <si>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</si>
  <si>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</si>
  <si>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</si>
  <si>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</si>
  <si>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</si>
  <si>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</si>
  <si>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</si>
  <si>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</si>
  <si>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</si>
  <si>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</si>
  <si>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</si>
  <si>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</si>
  <si>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</si>
  <si>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</si>
  <si>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</si>
  <si>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</si>
  <si>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</si>
  <si>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</si>
  <si>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</si>
  <si>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</si>
  <si>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</si>
  <si>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</si>
  <si>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</si>
  <si>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</si>
  <si>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</si>
  <si>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</si>
  <si>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</si>
  <si>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</si>
  <si>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</si>
  <si>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</si>
  <si>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</si>
  <si>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</si>
  <si>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</si>
  <si>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</si>
  <si>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</si>
  <si>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</si>
  <si>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</si>
  <si>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</si>
  <si>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</si>
  <si>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</si>
  <si>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</si>
  <si>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</si>
  <si>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</si>
  <si>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</si>
  <si>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</si>
  <si>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</si>
  <si>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</si>
  <si>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</si>
  <si>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</si>
  <si>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</si>
  <si>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</si>
  <si>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</si>
  <si>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</si>
  <si>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</si>
  <si>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</si>
  <si>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</si>
  <si>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</si>
  <si>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</si>
  <si>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</si>
  <si>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</si>
  <si>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</si>
  <si>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</si>
  <si>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</si>
  <si>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</si>
  <si>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</si>
  <si>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</si>
  <si>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</si>
  <si>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</si>
  <si>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</si>
  <si>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</si>
  <si>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</si>
  <si>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</si>
  <si>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</si>
  <si>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</si>
  <si>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</si>
  <si>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</si>
  <si>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</si>
  <si>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</si>
  <si>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</si>
  <si>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</si>
  <si>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</si>
  <si>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</si>
  <si>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</si>
  <si>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</si>
  <si>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</si>
  <si>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</si>
  <si>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</si>
  <si>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</si>
  <si>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</si>
  <si>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</si>
  <si>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</si>
  <si>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</si>
  <si>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</si>
  <si>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</si>
  <si>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</si>
  <si>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</si>
  <si>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</si>
  <si>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</si>
  <si>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</si>
  <si>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</si>
  <si>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</si>
  <si>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</si>
  <si>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</si>
  <si>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</si>
  <si>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</si>
  <si>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</si>
  <si>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</si>
  <si>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</si>
  <si>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</si>
  <si>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</si>
  <si>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</si>
  <si>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</si>
  <si>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</si>
  <si>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</si>
  <si>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</si>
  <si>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</si>
  <si>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</si>
  <si>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</si>
  <si>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</si>
  <si>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</si>
  <si>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</si>
  <si>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</si>
  <si>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</si>
  <si>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</si>
  <si>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</si>
  <si>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</si>
  <si>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</si>
  <si>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</si>
  <si>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</si>
  <si>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</si>
  <si>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</si>
  <si>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</si>
  <si>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</si>
  <si>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</si>
  <si>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</si>
  <si>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</si>
  <si>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</si>
  <si>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</si>
  <si>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</si>
  <si>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</si>
  <si>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</si>
  <si>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</si>
  <si>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</si>
  <si>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</si>
  <si>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</si>
  <si>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</si>
  <si>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</si>
  <si>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</si>
  <si>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</si>
  <si>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</si>
  <si>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</si>
  <si>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</si>
  <si>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</si>
  <si>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</si>
  <si>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</si>
  <si>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</si>
  <si>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</si>
  <si>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</si>
  <si>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</si>
  <si>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</si>
  <si>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</si>
  <si>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</si>
  <si>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</si>
  <si>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</si>
  <si>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</si>
  <si>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</si>
  <si>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</si>
  <si>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</si>
  <si>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</si>
  <si>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</si>
  <si>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</si>
  <si>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</si>
  <si>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</si>
  <si>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</si>
  <si>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</si>
  <si>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</si>
  <si>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</si>
  <si>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</si>
  <si>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</si>
  <si>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</si>
  <si>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</si>
  <si>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</si>
  <si>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</si>
  <si>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</si>
  <si>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</si>
  <si>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</si>
  <si>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</si>
  <si>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</si>
  <si>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</si>
  <si>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</si>
  <si>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</si>
  <si>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</si>
  <si>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</si>
  <si>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</si>
  <si>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</si>
  <si>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</si>
  <si>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</si>
  <si>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</si>
  <si>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</si>
  <si>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</si>
  <si>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</si>
  <si>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</si>
  <si>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</si>
  <si>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</si>
  <si>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</si>
  <si>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</si>
  <si>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</si>
  <si>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</si>
  <si>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</si>
  <si>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</si>
  <si>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</si>
  <si>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</si>
  <si>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</si>
  <si>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</si>
  <si>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</si>
  <si>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</si>
  <si>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</si>
  <si>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</si>
  <si>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</si>
  <si>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</si>
  <si>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</si>
  <si>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</si>
  <si>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</si>
  <si>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</si>
  <si>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</si>
  <si>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</si>
  <si>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</si>
  <si>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</si>
  <si>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</si>
  <si>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</si>
  <si>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</si>
  <si>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</si>
  <si>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</si>
  <si>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</si>
  <si>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</si>
  <si>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</si>
  <si>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</si>
  <si>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</si>
  <si>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</si>
  <si>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</si>
  <si>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</si>
  <si>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</si>
  <si>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</si>
  <si>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</si>
  <si>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</si>
  <si>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</si>
  <si>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</si>
  <si>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</si>
  <si>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</si>
  <si>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</si>
  <si>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</si>
  <si>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</si>
  <si>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</si>
  <si>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</si>
  <si>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</si>
  <si>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</si>
  <si>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</si>
  <si>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</si>
  <si>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</si>
  <si>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</si>
  <si>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</si>
  <si>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</si>
  <si>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</si>
  <si>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</si>
  <si>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</si>
  <si>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</si>
  <si>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</si>
  <si>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</si>
  <si>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</si>
  <si>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</si>
  <si>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</si>
  <si>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</si>
  <si>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</si>
  <si>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</si>
  <si>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</si>
  <si>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</si>
  <si>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</si>
  <si>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</si>
  <si>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</si>
  <si>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</si>
  <si>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</si>
  <si>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</si>
  <si>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</si>
  <si>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</si>
  <si>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</si>
  <si>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</si>
  <si>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</si>
  <si>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</si>
  <si>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</si>
  <si>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</si>
  <si>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</si>
  <si>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</si>
  <si>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</si>
  <si>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</si>
  <si>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</si>
  <si>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</si>
  <si>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</si>
  <si>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</si>
  <si>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</si>
  <si>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</si>
  <si>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</si>
  <si>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</si>
  <si>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</si>
  <si>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</si>
  <si>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</si>
  <si>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</si>
  <si>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</si>
  <si>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</si>
  <si>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</si>
  <si>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</si>
  <si>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</si>
  <si>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</si>
  <si>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</si>
  <si>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</si>
  <si>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</si>
  <si>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</si>
  <si>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</si>
  <si>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</si>
  <si>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</si>
  <si>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</si>
  <si>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</si>
  <si>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</si>
  <si>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</si>
  <si>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</si>
  <si>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</si>
  <si>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</si>
  <si>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</si>
  <si>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</si>
  <si>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</si>
  <si>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</si>
  <si>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</si>
  <si>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</si>
  <si>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</si>
  <si>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</si>
  <si>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</si>
  <si>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</si>
  <si>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</si>
  <si>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</si>
  <si>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</si>
  <si>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</si>
  <si>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</si>
  <si>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</si>
  <si>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</si>
  <si>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</si>
  <si>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</si>
  <si>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</si>
  <si>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</si>
  <si>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</si>
  <si>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</si>
  <si>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</si>
  <si>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</si>
  <si>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</si>
  <si>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</si>
  <si>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</si>
  <si>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</si>
  <si>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</si>
  <si>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</si>
  <si>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</si>
  <si>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</si>
  <si>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</si>
  <si>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</si>
  <si>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</si>
  <si>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</si>
  <si>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</si>
  <si>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</si>
  <si>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</si>
  <si>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</si>
  <si>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</si>
  <si>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</si>
  <si>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</si>
  <si>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</si>
  <si>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</si>
  <si>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</si>
  <si>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</si>
  <si>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</si>
  <si>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</si>
  <si>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</si>
  <si>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</si>
  <si>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</si>
  <si>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</si>
  <si>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</si>
  <si>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</si>
  <si>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</si>
  <si>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</si>
  <si>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</si>
  <si>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</si>
  <si>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</si>
  <si>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</si>
  <si>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</si>
  <si>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</si>
  <si>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</si>
  <si>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</si>
  <si>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</si>
  <si>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</si>
  <si>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</si>
  <si>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</si>
  <si>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</si>
  <si>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</si>
  <si>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</si>
  <si>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</si>
  <si>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</si>
  <si>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</si>
  <si>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</si>
  <si>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</si>
  <si>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</si>
  <si>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</si>
  <si>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</si>
  <si>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</si>
  <si>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</si>
  <si>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</si>
  <si>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</si>
  <si>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</si>
  <si>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</si>
  <si>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</si>
  <si>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</si>
  <si>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</si>
  <si>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</si>
  <si>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</si>
  <si>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</si>
  <si>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</si>
  <si>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</si>
  <si>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</si>
  <si>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</si>
  <si>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</si>
  <si>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</si>
  <si>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</si>
  <si>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</si>
  <si>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</si>
  <si>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</si>
  <si>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</si>
  <si>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</si>
  <si>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</si>
  <si>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</si>
  <si>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</si>
  <si>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</si>
  <si>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</si>
  <si>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</si>
  <si>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</si>
  <si>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</si>
  <si>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</si>
  <si>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</si>
  <si>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</si>
  <si>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</si>
  <si>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</si>
  <si>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</si>
  <si>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</si>
  <si>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</si>
  <si>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</si>
  <si>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</si>
  <si>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</si>
  <si>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</si>
  <si>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</si>
  <si>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</si>
  <si>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</si>
  <si>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</si>
  <si>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</si>
  <si>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</si>
  <si>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</si>
  <si>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</si>
  <si>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</si>
  <si>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</si>
  <si>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</si>
  <si>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</si>
  <si>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</si>
  <si>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</si>
  <si>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</si>
  <si>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</si>
  <si>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</si>
  <si>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</si>
  <si>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</si>
  <si>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</si>
  <si>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</si>
  <si>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</si>
  <si>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</si>
  <si>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</si>
  <si>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</si>
  <si>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</si>
  <si>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</si>
  <si>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</si>
  <si>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</si>
  <si>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</si>
  <si>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</si>
  <si>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</si>
  <si>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</si>
  <si>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</si>
  <si>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</si>
  <si>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</si>
  <si>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</si>
  <si>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</si>
  <si>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</si>
  <si>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</si>
  <si>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</si>
  <si>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</si>
  <si>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</si>
  <si>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</si>
  <si>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</si>
  <si>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</si>
  <si>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</si>
  <si>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</si>
  <si>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</si>
  <si>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</si>
  <si>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</si>
  <si>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</si>
  <si>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</si>
  <si>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</si>
  <si>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</si>
  <si>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</si>
  <si>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</si>
  <si>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</si>
  <si>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</si>
  <si>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</si>
  <si>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</si>
  <si>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</si>
  <si>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</si>
  <si>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</si>
  <si>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</si>
  <si>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</si>
  <si>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</si>
  <si>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</si>
  <si>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</si>
  <si>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</si>
  <si>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</si>
  <si>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</si>
  <si>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</si>
  <si>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</si>
  <si>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</si>
  <si>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</si>
  <si>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</si>
  <si>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</si>
  <si>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</si>
  <si>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</si>
  <si>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</si>
  <si>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</si>
  <si>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</si>
  <si>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</si>
  <si>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</si>
  <si>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</si>
  <si>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</si>
  <si>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</si>
  <si>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</si>
  <si>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</si>
  <si>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</si>
  <si>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</si>
  <si>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</si>
  <si>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</si>
  <si>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</si>
  <si>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</si>
  <si>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</si>
  <si>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</si>
  <si>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</si>
  <si>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</si>
  <si>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</si>
  <si>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</si>
  <si>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</si>
  <si>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</si>
  <si>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</si>
  <si>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</si>
  <si>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</si>
  <si>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</si>
  <si>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</si>
  <si>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</si>
  <si>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</si>
  <si>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</si>
  <si>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</si>
  <si>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</si>
  <si>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</si>
  <si>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</si>
  <si>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</si>
  <si>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</si>
  <si>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</si>
  <si>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</si>
  <si>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</si>
  <si>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</si>
  <si>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</si>
  <si>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</si>
  <si>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</si>
  <si>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</si>
  <si>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</si>
  <si>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</si>
  <si>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</si>
  <si>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</si>
  <si>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</si>
  <si>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</si>
  <si>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</si>
  <si>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</si>
  <si>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</si>
  <si>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</si>
  <si>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</si>
  <si>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</si>
  <si>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</si>
  <si>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</si>
  <si>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</si>
  <si>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</si>
  <si>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</si>
  <si>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</si>
  <si>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</si>
  <si>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</si>
  <si>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</si>
  <si>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</si>
  <si>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</si>
  <si>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</si>
  <si>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</si>
  <si>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</si>
  <si>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</si>
  <si>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</si>
  <si>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</si>
  <si>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</si>
  <si>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</si>
  <si>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</si>
  <si>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</si>
  <si>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</si>
  <si>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</si>
  <si>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</si>
  <si>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</si>
  <si>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</si>
  <si>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</si>
  <si>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</si>
  <si>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</si>
  <si>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</si>
  <si>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</si>
  <si>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</si>
  <si>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</si>
  <si>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</si>
  <si>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</si>
  <si>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</si>
  <si>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</si>
  <si>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</si>
  <si>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</si>
  <si>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</si>
  <si>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</si>
  <si>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</si>
  <si>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</si>
  <si>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</si>
  <si>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</si>
  <si>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</si>
  <si>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</si>
  <si>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</si>
  <si>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</si>
  <si>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</si>
  <si>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</si>
  <si>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</si>
  <si>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</si>
  <si>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</si>
  <si>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</si>
  <si>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</si>
  <si>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</si>
  <si>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</si>
  <si>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</si>
  <si>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</si>
  <si>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</si>
  <si>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</si>
  <si>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</si>
  <si>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</si>
  <si>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</si>
  <si>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</si>
  <si>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</si>
  <si>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</si>
  <si>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</si>
  <si>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</si>
  <si>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</si>
  <si>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</si>
  <si>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</si>
  <si>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</si>
  <si>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</si>
  <si>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</si>
  <si>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</si>
  <si>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</si>
  <si>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</si>
  <si>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</si>
  <si>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</si>
  <si>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</si>
  <si>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</si>
  <si>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</si>
  <si>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</si>
  <si>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</si>
  <si>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</si>
  <si>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</si>
  <si>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</si>
  <si>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</si>
  <si>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</si>
  <si>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</si>
  <si>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</si>
  <si>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</si>
  <si>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</si>
  <si>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</si>
  <si>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</si>
  <si>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</si>
  <si>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</si>
  <si>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</si>
  <si>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</si>
  <si>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</si>
  <si>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</si>
  <si>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</si>
  <si>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</si>
  <si>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</si>
  <si>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</si>
  <si>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</si>
  <si>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</si>
  <si>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</si>
  <si>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</si>
  <si>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</si>
  <si>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</si>
  <si>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</si>
  <si>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</si>
  <si>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</si>
  <si>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</si>
  <si>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</si>
  <si>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</si>
  <si>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</si>
  <si>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</si>
  <si>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</si>
  <si>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</si>
  <si>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</si>
  <si>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</si>
  <si>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</si>
  <si>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</si>
  <si>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</si>
  <si>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</si>
  <si>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</si>
  <si>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</si>
  <si>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</si>
  <si>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</si>
  <si>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</si>
  <si>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</si>
  <si>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</si>
  <si>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</si>
  <si>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</si>
  <si>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</si>
  <si>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</si>
  <si>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</si>
  <si>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</si>
  <si>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</si>
  <si>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</si>
  <si>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</si>
  <si>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</si>
  <si>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</si>
  <si>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</si>
  <si>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</si>
  <si>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</si>
  <si>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</si>
  <si>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</si>
  <si>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</si>
  <si>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</si>
  <si>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</si>
  <si>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</si>
  <si>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</si>
  <si>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</si>
  <si>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</si>
  <si>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</si>
  <si>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</si>
  <si>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</si>
  <si>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</si>
  <si>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</si>
  <si>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</si>
  <si>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</si>
  <si>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</si>
  <si>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</si>
  <si>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</si>
  <si>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</si>
  <si>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</si>
  <si>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</si>
  <si>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</si>
  <si>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</si>
  <si>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</si>
  <si>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</si>
  <si>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</si>
  <si>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</si>
  <si>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</si>
  <si>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</si>
  <si>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</si>
  <si>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</si>
  <si>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</si>
  <si>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</si>
  <si>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</si>
  <si>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</si>
  <si>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</si>
  <si>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</si>
  <si>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</si>
  <si>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</si>
  <si>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</si>
  <si>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</si>
  <si>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</si>
  <si>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</si>
  <si>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</si>
  <si>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</si>
  <si>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</si>
  <si>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</si>
  <si>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</si>
  <si>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</si>
  <si>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</si>
  <si>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</si>
  <si>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</si>
  <si>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</si>
  <si>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</si>
  <si>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</si>
  <si>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</si>
  <si>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</si>
  <si>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</si>
  <si>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</si>
  <si>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</si>
  <si>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</si>
  <si>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</si>
  <si>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</si>
  <si>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</si>
  <si>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</si>
  <si>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</si>
  <si>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</si>
  <si>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</si>
  <si>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</si>
  <si>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</si>
  <si>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</si>
  <si>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</si>
  <si>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</si>
  <si>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</si>
  <si>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</si>
  <si>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</si>
  <si>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</si>
  <si>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</si>
  <si>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</si>
  <si>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</si>
  <si>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</si>
  <si>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</si>
  <si>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</si>
  <si>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</si>
  <si>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</si>
  <si>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</si>
  <si>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</si>
  <si>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</si>
  <si>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</si>
  <si>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</si>
  <si>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</si>
  <si>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</si>
  <si>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</si>
  <si>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</si>
  <si>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</si>
  <si>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</si>
  <si>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</si>
  <si>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</si>
  <si>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</si>
  <si>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</si>
  <si>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</si>
  <si>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</si>
  <si>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</si>
  <si>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</si>
  <si>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</si>
  <si>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</si>
  <si>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</si>
  <si>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</si>
  <si>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</si>
  <si>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</si>
  <si>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</si>
  <si>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</si>
  <si>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</si>
  <si>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</si>
  <si>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</si>
  <si>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</si>
  <si>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</si>
  <si>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</si>
  <si>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</si>
  <si>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</si>
  <si>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</si>
  <si>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</si>
  <si>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</si>
  <si>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</si>
  <si>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</si>
  <si>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</si>
  <si>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</si>
  <si>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</si>
  <si>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</si>
  <si>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</si>
  <si>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</si>
  <si>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</si>
  <si>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</si>
  <si>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</si>
  <si>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</si>
  <si>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</si>
  <si>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</si>
  <si>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</si>
  <si>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</si>
  <si>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</si>
  <si>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</si>
  <si>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</si>
  <si>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</si>
  <si>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</si>
  <si>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</si>
  <si>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</si>
  <si>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</si>
  <si>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</si>
  <si>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</si>
  <si>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</si>
  <si>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</si>
  <si>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</si>
  <si>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</si>
  <si>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</si>
  <si>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</si>
  <si>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</si>
  <si>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</si>
  <si>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</si>
  <si>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</si>
  <si>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</si>
  <si>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</si>
  <si>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</si>
  <si>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</si>
  <si>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</si>
  <si>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</si>
  <si>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</si>
  <si>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</si>
  <si>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</si>
  <si>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</si>
  <si>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</si>
  <si>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</si>
  <si>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</si>
  <si>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</si>
  <si>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</si>
  <si>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</si>
  <si>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</si>
  <si>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</si>
  <si>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</si>
  <si>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</si>
  <si>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</si>
  <si>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</si>
  <si>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</si>
  <si>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</si>
  <si>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</si>
  <si>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</si>
  <si>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</si>
  <si>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</si>
  <si>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</si>
  <si>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</si>
  <si>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</si>
  <si>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</si>
  <si>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</si>
  <si>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</si>
  <si>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</si>
  <si>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</si>
  <si>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</si>
  <si>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</si>
  <si>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</si>
  <si>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</si>
  <si>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</si>
  <si>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</si>
  <si>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</si>
  <si>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</si>
  <si>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</si>
  <si>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</si>
  <si>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</si>
  <si>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</si>
  <si>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</si>
  <si>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</si>
  <si>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</si>
  <si>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</si>
  <si>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</si>
  <si>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</si>
  <si>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</si>
  <si>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</si>
  <si>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</si>
  <si>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</si>
  <si>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</si>
  <si>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</si>
  <si>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</si>
  <si>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</si>
  <si>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</si>
  <si>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</si>
  <si>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</si>
  <si>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</si>
  <si>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</si>
  <si>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</si>
  <si>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</si>
  <si>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</si>
  <si>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</si>
  <si>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</si>
  <si>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</si>
  <si>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</si>
  <si>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</si>
  <si>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</si>
  <si>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</si>
  <si>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</si>
  <si>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</si>
  <si>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</si>
  <si>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</si>
  <si>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</si>
  <si>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</si>
  <si>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</si>
  <si>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</si>
  <si>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</si>
  <si>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</si>
  <si>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</si>
  <si>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</si>
  <si>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</si>
  <si>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</si>
  <si>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</si>
  <si>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</si>
  <si>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</si>
  <si>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</si>
  <si>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</si>
  <si>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</si>
  <si>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</si>
  <si>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</si>
  <si>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</si>
  <si>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</si>
  <si>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</si>
  <si>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</si>
  <si>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</si>
  <si>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</si>
  <si>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</si>
  <si>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</si>
  <si>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</si>
  <si>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</si>
  <si>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</si>
  <si>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</si>
  <si>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</si>
  <si>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</si>
  <si>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</si>
  <si>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</si>
  <si>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</si>
  <si>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</si>
  <si>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</si>
  <si>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</si>
  <si>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</si>
  <si>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</si>
  <si>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</si>
  <si>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</si>
  <si>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</si>
  <si>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</si>
  <si>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</si>
  <si>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</si>
  <si>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</si>
  <si>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</si>
  <si>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</si>
  <si>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</si>
  <si>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</si>
  <si>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</si>
  <si>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</si>
  <si>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</si>
  <si>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</si>
  <si>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</si>
  <si>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</si>
  <si>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</si>
  <si>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</si>
  <si>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</si>
  <si>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</si>
  <si>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</si>
  <si>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</si>
  <si>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</si>
  <si>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</si>
  <si>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</si>
  <si>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</si>
  <si>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</si>
  <si>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</si>
  <si>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</si>
  <si>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</si>
  <si>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</si>
  <si>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</si>
  <si>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</si>
  <si>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</si>
  <si>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</si>
  <si>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</si>
  <si>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</si>
  <si>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</si>
  <si>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</si>
  <si>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</si>
  <si>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</si>
  <si>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</si>
  <si>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</si>
  <si>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</si>
  <si>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</si>
  <si>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</si>
  <si>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</si>
  <si>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</si>
  <si>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</si>
  <si>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</si>
  <si>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</si>
  <si>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</si>
  <si>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</si>
  <si>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</si>
  <si>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</si>
  <si>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</si>
  <si>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</si>
  <si>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</si>
  <si>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</si>
  <si>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</si>
  <si>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</si>
  <si>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</si>
  <si>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</si>
  <si>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</si>
  <si>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</si>
  <si>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</si>
  <si>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</si>
  <si>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</si>
  <si>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</si>
  <si>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</si>
  <si>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</si>
  <si>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</si>
  <si>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</si>
  <si>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</si>
  <si>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</si>
  <si>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</si>
  <si>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</si>
  <si>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</si>
  <si>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</si>
  <si>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</si>
  <si>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</si>
  <si>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</si>
  <si>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</si>
  <si>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</si>
  <si>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</si>
  <si>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</si>
  <si>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</si>
  <si>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</si>
  <si>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</si>
  <si>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</si>
  <si>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</si>
  <si>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</si>
  <si>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</si>
  <si>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</si>
  <si>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</si>
  <si>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</si>
  <si>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</si>
  <si>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</si>
  <si>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</si>
  <si>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</si>
  <si>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</si>
  <si>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</si>
  <si>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</si>
  <si>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</si>
  <si>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</si>
  <si>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</si>
  <si>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</si>
  <si>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</si>
  <si>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</si>
  <si>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</si>
  <si>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</si>
  <si>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</si>
  <si>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</si>
  <si>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</si>
  <si>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</si>
  <si>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</si>
  <si>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</si>
  <si>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</si>
  <si>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</si>
  <si>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</si>
  <si>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</si>
  <si>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</si>
  <si>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</si>
  <si>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</si>
  <si>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</si>
  <si>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</si>
  <si>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</si>
  <si>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</si>
  <si>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</si>
  <si>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</si>
  <si>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</si>
  <si>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</si>
  <si>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</si>
  <si>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</si>
  <si>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</si>
  <si>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</si>
  <si>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</si>
  <si>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</si>
  <si>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</si>
  <si>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</si>
  <si>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</si>
  <si>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</si>
  <si>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</si>
  <si>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</si>
  <si>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</si>
  <si>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</si>
  <si>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</si>
  <si>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</si>
  <si>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</si>
  <si>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</si>
  <si>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</si>
  <si>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</si>
  <si>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</si>
  <si>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</si>
  <si>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</si>
  <si>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</si>
  <si>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</si>
  <si>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</si>
  <si>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</si>
  <si>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</si>
  <si>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</si>
  <si>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</si>
  <si>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</si>
  <si>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</si>
  <si>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</si>
  <si>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</si>
  <si>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</si>
  <si>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</si>
  <si>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</si>
  <si>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</si>
  <si>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</si>
  <si>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</si>
  <si>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</si>
  <si>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</si>
  <si>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</si>
  <si>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</si>
  <si>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</si>
  <si>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</si>
  <si>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</si>
  <si>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</si>
  <si>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</si>
  <si>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</si>
  <si>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</si>
  <si>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</si>
  <si>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</si>
  <si>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</si>
  <si>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</si>
  <si>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</si>
  <si>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</si>
  <si>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</si>
  <si>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</si>
  <si>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</si>
  <si>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</si>
  <si>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</si>
  <si>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</si>
  <si>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</si>
  <si>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</si>
  <si>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</si>
  <si>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</si>
  <si>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</si>
  <si>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</si>
  <si>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</si>
  <si>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</si>
  <si>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</si>
  <si>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</si>
  <si>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</si>
  <si>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</si>
  <si>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</si>
  <si>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</si>
  <si>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</si>
  <si>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</si>
  <si>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</si>
  <si>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</si>
  <si>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</si>
  <si>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</si>
  <si>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</si>
  <si>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</si>
  <si>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</si>
  <si>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</si>
  <si>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</si>
  <si>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</si>
  <si>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</si>
  <si>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</si>
  <si>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</si>
  <si>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</si>
  <si>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</si>
  <si>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</si>
  <si>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</si>
  <si>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</si>
  <si>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</si>
  <si>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</si>
  <si>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</si>
  <si>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</si>
  <si>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</si>
  <si>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</si>
  <si>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</si>
  <si>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</si>
  <si>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</si>
  <si>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</si>
  <si>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</si>
  <si>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</si>
  <si>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</si>
  <si>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</si>
  <si>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</si>
  <si>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</si>
  <si>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</si>
  <si>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</si>
  <si>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</si>
  <si>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</si>
  <si>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</si>
  <si>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</si>
  <si>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</si>
  <si>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</si>
  <si>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</si>
  <si>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</si>
  <si>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</si>
  <si>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</si>
  <si>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</si>
  <si>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</si>
  <si>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</si>
  <si>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</si>
  <si>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</si>
  <si>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</si>
  <si>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</si>
  <si>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</si>
  <si>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</si>
  <si>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</si>
  <si>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</si>
  <si>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</si>
  <si>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</si>
  <si>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</si>
  <si>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</si>
  <si>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</si>
  <si>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</si>
  <si>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</si>
  <si>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</si>
  <si>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</si>
  <si>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</si>
  <si>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</si>
  <si>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</si>
  <si>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</si>
  <si>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</si>
  <si>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</si>
  <si>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</si>
  <si>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</si>
  <si>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</si>
  <si>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</si>
  <si>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</si>
  <si>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</si>
  <si>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</si>
  <si>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</si>
  <si>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</si>
  <si>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</si>
  <si>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</si>
  <si>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</si>
  <si>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</si>
  <si>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</si>
  <si>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</si>
  <si>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</si>
  <si>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</si>
  <si>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</si>
  <si>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</si>
  <si>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</si>
  <si>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</si>
  <si>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</si>
  <si>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</si>
  <si>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</si>
  <si>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</si>
  <si>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</si>
  <si>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</si>
  <si>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</si>
  <si>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</si>
  <si>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</si>
  <si>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</si>
  <si>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</si>
  <si>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</si>
  <si>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</si>
  <si>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</si>
  <si>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</si>
  <si>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</si>
  <si>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</si>
  <si>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</si>
  <si>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</si>
  <si>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</si>
  <si>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</si>
  <si>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</si>
  <si>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</si>
  <si>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</si>
  <si>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</si>
  <si>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</si>
  <si>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</si>
  <si>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</si>
  <si>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</si>
  <si>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</si>
  <si>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</si>
  <si>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</si>
  <si>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</si>
  <si>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</si>
  <si>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</si>
  <si>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</si>
  <si>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</si>
  <si>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</si>
  <si>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</si>
  <si>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</si>
  <si>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</si>
  <si>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</si>
  <si>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</si>
  <si>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</si>
  <si>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</si>
  <si>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</si>
  <si>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</si>
  <si>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</si>
  <si>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</si>
  <si>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</si>
  <si>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</si>
  <si>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</si>
  <si>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</si>
  <si>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</si>
  <si>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</si>
  <si>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</si>
  <si>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</si>
  <si>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</si>
  <si>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</si>
  <si>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</si>
  <si>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</si>
  <si>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</si>
  <si>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</si>
  <si>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</si>
  <si>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</si>
  <si>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</si>
  <si>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</si>
  <si>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</si>
  <si>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</si>
  <si>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</si>
  <si>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</si>
  <si>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</si>
  <si>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</si>
  <si>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</si>
  <si>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</si>
  <si>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</si>
  <si>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</si>
  <si>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</si>
  <si>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</si>
  <si>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</si>
  <si>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</si>
  <si>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</si>
  <si>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</si>
  <si>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</si>
  <si>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</si>
  <si>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</si>
  <si>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</si>
  <si>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</si>
  <si>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</si>
  <si>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</si>
  <si>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</si>
  <si>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</si>
  <si>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</si>
  <si>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</si>
  <si>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</si>
  <si>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</si>
  <si>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</si>
  <si>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</si>
  <si>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</si>
  <si>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</si>
  <si>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</si>
  <si>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</si>
  <si>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</si>
  <si>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</si>
  <si>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</si>
  <si>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</si>
  <si>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</si>
  <si>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</si>
  <si>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</si>
  <si>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</si>
  <si>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</si>
  <si>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</si>
  <si>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</si>
  <si>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</si>
  <si>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</si>
  <si>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</si>
  <si>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</si>
  <si>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</si>
  <si>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</si>
  <si>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</si>
  <si>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</si>
  <si>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</si>
  <si>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</si>
  <si>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</si>
  <si>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</si>
  <si>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</si>
  <si>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</si>
  <si>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</si>
  <si>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</si>
  <si>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</si>
  <si>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</si>
  <si>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</si>
  <si>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</si>
  <si>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</si>
  <si>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</si>
  <si>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</si>
  <si>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</si>
  <si>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</si>
  <si>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</si>
  <si>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</si>
  <si>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</si>
  <si>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</si>
  <si>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</si>
  <si>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</si>
  <si>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</si>
  <si>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</si>
  <si>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</si>
  <si>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</si>
  <si>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</si>
  <si>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</si>
  <si>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</si>
  <si>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</si>
  <si>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</si>
  <si>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</si>
  <si>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</si>
  <si>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</si>
  <si>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</si>
  <si>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</si>
  <si>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</si>
  <si>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</si>
  <si>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</si>
  <si>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</si>
  <si>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</si>
  <si>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</si>
  <si>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</si>
  <si>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</si>
  <si>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</si>
  <si>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</si>
  <si>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</si>
  <si>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</si>
  <si>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</si>
  <si>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</si>
  <si>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</si>
  <si>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</si>
  <si>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</si>
  <si>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</si>
  <si>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</si>
  <si>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</si>
  <si>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</si>
  <si>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</si>
  <si>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</si>
  <si>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</si>
  <si>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</si>
  <si>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</si>
  <si>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</si>
  <si>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</si>
  <si>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</si>
  <si>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</si>
  <si>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</si>
  <si>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</si>
  <si>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</si>
  <si>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</si>
  <si>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</si>
  <si>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</si>
  <si>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</si>
  <si>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</si>
  <si>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</si>
  <si>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</si>
  <si>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</si>
  <si>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</si>
  <si>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</si>
  <si>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</si>
  <si>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</si>
  <si>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</si>
  <si>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</si>
  <si>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</si>
  <si>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</si>
  <si>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</si>
  <si>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</si>
  <si>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</si>
  <si>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</si>
  <si>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</si>
  <si>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</si>
  <si>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</si>
  <si>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</si>
  <si>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</si>
  <si>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</si>
  <si>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</si>
  <si>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</si>
  <si>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</si>
  <si>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</si>
  <si>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</si>
  <si>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</si>
  <si>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</si>
  <si>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</si>
  <si>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</si>
  <si>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</si>
  <si>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</si>
  <si>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</si>
  <si>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</si>
  <si>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</si>
  <si>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</si>
  <si>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</si>
  <si>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</si>
  <si>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</si>
  <si>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</si>
  <si>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</si>
  <si>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</si>
  <si>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</si>
  <si>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</si>
  <si>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</si>
  <si>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</si>
  <si>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</si>
  <si>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</si>
  <si>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</si>
  <si>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</si>
  <si>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</si>
  <si>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</si>
  <si>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</si>
  <si>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</si>
  <si>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</si>
  <si>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</si>
  <si>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</si>
  <si>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</si>
  <si>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</si>
  <si>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</si>
  <si>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</si>
  <si>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</si>
  <si>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</si>
  <si>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</si>
  <si>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</si>
  <si>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</si>
  <si>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</si>
  <si>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</si>
  <si>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</si>
  <si>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</si>
  <si>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</si>
  <si>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</si>
  <si>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</si>
  <si>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</si>
  <si>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</si>
  <si>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</si>
  <si>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</si>
  <si>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</si>
  <si>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</si>
  <si>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</si>
  <si>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</si>
  <si>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</si>
  <si>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</si>
  <si>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</si>
  <si>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</si>
  <si>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</si>
  <si>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</si>
  <si>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</si>
  <si>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</si>
  <si>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</si>
  <si>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</si>
  <si>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</si>
  <si>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</si>
  <si>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</si>
  <si>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</si>
  <si>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</si>
  <si>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</si>
  <si>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</si>
  <si>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</si>
  <si>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</si>
  <si>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</si>
  <si>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</si>
  <si>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</si>
  <si>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</si>
  <si>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</si>
  <si>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</si>
  <si>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</si>
  <si>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</si>
  <si>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</si>
  <si>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</si>
  <si>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</si>
  <si>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</si>
  <si>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</si>
  <si>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</si>
  <si>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</si>
  <si>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</si>
  <si>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</si>
  <si>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</si>
  <si>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</si>
  <si>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</si>
  <si>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</si>
  <si>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</si>
  <si>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</si>
  <si>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</si>
  <si>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</si>
  <si>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</si>
  <si>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</si>
  <si>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</si>
  <si>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</si>
  <si>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</si>
  <si>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</si>
  <si>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</si>
  <si>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</si>
  <si>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</si>
  <si>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</si>
  <si>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</si>
  <si>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</si>
  <si>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</si>
  <si>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</si>
  <si>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</si>
  <si>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</si>
  <si>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</si>
  <si>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</si>
  <si>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</si>
  <si>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</si>
  <si>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</si>
  <si>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</si>
  <si>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</si>
  <si>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</si>
  <si>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</si>
  <si>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</si>
  <si>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</si>
  <si>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</si>
  <si>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</si>
  <si>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</si>
  <si>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</si>
  <si>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</si>
  <si>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</si>
  <si>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</si>
  <si>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</si>
  <si>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</si>
  <si>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</si>
  <si>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</si>
  <si>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</si>
  <si>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</si>
  <si>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</si>
  <si>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</si>
  <si>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</si>
  <si>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</si>
  <si>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</si>
  <si>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</si>
  <si>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</si>
  <si>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</si>
  <si>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</si>
  <si>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</si>
  <si>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</si>
  <si>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</si>
  <si>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</si>
  <si>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</si>
  <si>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</si>
  <si>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</si>
  <si>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</si>
  <si>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</si>
  <si>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</si>
  <si>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</si>
  <si>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</si>
  <si>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</si>
  <si>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</si>
  <si>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</si>
  <si>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</si>
  <si>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</si>
  <si>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</si>
  <si>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</si>
  <si>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</si>
  <si>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</si>
  <si>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</si>
  <si>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</si>
  <si>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</si>
  <si>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</si>
  <si>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</si>
  <si>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</si>
  <si>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</si>
  <si>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</si>
  <si>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</si>
  <si>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</si>
  <si>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</si>
  <si>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</si>
  <si>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</si>
  <si>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</si>
  <si>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</si>
  <si>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</si>
  <si>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</si>
  <si>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</si>
  <si>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</si>
  <si>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</si>
  <si>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</si>
  <si>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</si>
  <si>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</si>
  <si>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</si>
  <si>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</si>
  <si>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</si>
  <si>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</si>
  <si>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</si>
  <si>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</si>
  <si>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</si>
  <si>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</si>
  <si>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</si>
  <si>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</si>
  <si>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</si>
  <si>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</si>
  <si>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</si>
  <si>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</si>
  <si>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</si>
  <si>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</si>
  <si>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</si>
  <si>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</si>
  <si>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</si>
  <si>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</si>
  <si>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</si>
  <si>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</si>
  <si>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</si>
  <si>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</si>
  <si>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</si>
  <si>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</si>
  <si>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</si>
  <si>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</si>
  <si>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</si>
  <si>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</si>
  <si>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</si>
  <si>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</si>
  <si>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</si>
  <si>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</si>
  <si>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</si>
  <si>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</si>
  <si>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</si>
  <si>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</si>
  <si>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</si>
  <si>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</si>
  <si>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</si>
  <si>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</si>
  <si>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</si>
  <si>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</si>
  <si>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</si>
  <si>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</si>
  <si>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</si>
  <si>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</si>
  <si>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</si>
  <si>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</si>
  <si>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</si>
  <si>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</si>
  <si>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</si>
  <si>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</si>
  <si>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</si>
  <si>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</si>
  <si>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</si>
  <si>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</si>
  <si>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</si>
  <si>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</si>
  <si>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</si>
  <si>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</si>
  <si>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</si>
  <si>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</si>
  <si>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</si>
  <si>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</si>
  <si>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</si>
  <si>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</si>
  <si>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</si>
  <si>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</si>
  <si>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</si>
  <si>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</si>
  <si>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</si>
  <si>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</si>
  <si>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</si>
  <si>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</si>
  <si>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</si>
  <si>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</si>
  <si>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</si>
  <si>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</si>
  <si>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</si>
  <si>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</si>
  <si>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</si>
  <si>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</si>
  <si>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</si>
  <si>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</si>
  <si>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</si>
  <si>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</si>
  <si>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</si>
  <si>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</si>
  <si>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</si>
  <si>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</si>
  <si>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</si>
  <si>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</si>
  <si>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</si>
  <si>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</si>
  <si>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</si>
  <si>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</si>
  <si>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</si>
  <si>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</si>
  <si>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</si>
  <si>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</si>
  <si>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</si>
  <si>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</si>
  <si>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</si>
  <si>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</si>
  <si>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</si>
  <si>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</si>
  <si>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</si>
  <si>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</si>
  <si>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</si>
  <si>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</si>
  <si>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</si>
  <si>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</si>
  <si>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</si>
  <si>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</si>
  <si>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</si>
  <si>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</si>
  <si>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</si>
  <si>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</si>
  <si>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</si>
  <si>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</si>
  <si>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</si>
  <si>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</si>
  <si>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</si>
  <si>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</si>
  <si>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</si>
  <si>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</si>
  <si>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</si>
  <si>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</si>
  <si>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</si>
  <si>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</si>
  <si>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</si>
  <si>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</si>
  <si>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</si>
  <si>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</si>
  <si>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</si>
  <si>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</si>
  <si>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</si>
  <si>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</si>
  <si>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</si>
  <si>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</si>
  <si>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</si>
  <si>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</si>
  <si>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</si>
  <si>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</si>
  <si>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</si>
  <si>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</si>
  <si>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</si>
  <si>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</si>
  <si>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</si>
  <si>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</si>
  <si>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</si>
  <si>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</si>
  <si>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</si>
  <si>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</si>
  <si>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</si>
  <si>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</si>
  <si>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</si>
  <si>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</si>
  <si>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</si>
  <si>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</si>
  <si>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</si>
  <si>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</si>
  <si>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</si>
  <si>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</si>
  <si>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</si>
  <si>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</si>
  <si>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</si>
  <si>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</si>
  <si>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</si>
  <si>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</si>
  <si>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</si>
  <si>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</si>
  <si>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</si>
  <si>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</si>
  <si>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</si>
  <si>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</si>
  <si>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</si>
  <si>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</si>
  <si>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</si>
  <si>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</si>
  <si>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</si>
  <si>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</si>
  <si>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</si>
  <si>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</si>
  <si>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</si>
  <si>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</si>
  <si>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</si>
  <si>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</si>
  <si>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</si>
  <si>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</si>
  <si>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</si>
  <si>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</si>
  <si>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</si>
  <si>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</si>
  <si>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</si>
  <si>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</si>
  <si>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</si>
  <si>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</si>
  <si>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</si>
  <si>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</si>
  <si>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</si>
  <si>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</si>
  <si>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</si>
  <si>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</si>
  <si>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</si>
  <si>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</si>
  <si>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</si>
  <si>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</si>
  <si>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</si>
  <si>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</si>
  <si>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</si>
  <si>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</si>
  <si>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</si>
  <si>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</si>
  <si>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</si>
  <si>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</si>
  <si>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</si>
  <si>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</si>
  <si>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</si>
  <si>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</si>
  <si>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</si>
  <si>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</si>
  <si>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</si>
  <si>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</si>
  <si>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</si>
  <si>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</si>
  <si>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</si>
  <si>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</si>
  <si>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</si>
  <si>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</si>
  <si>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</si>
  <si>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</si>
  <si>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</si>
  <si>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</si>
  <si>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</si>
  <si>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</si>
  <si>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</si>
  <si>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</si>
  <si>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</si>
  <si>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</si>
  <si>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</si>
  <si>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</si>
  <si>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</si>
  <si>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</si>
  <si>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</si>
  <si>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</si>
  <si>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</si>
  <si>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</si>
  <si>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</si>
  <si>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</si>
  <si>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</si>
  <si>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</si>
  <si>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</si>
  <si>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</si>
  <si>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</si>
  <si>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</si>
  <si>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</si>
  <si>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</si>
  <si>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</si>
  <si>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</si>
  <si>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</si>
  <si>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</si>
  <si>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</si>
  <si>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</si>
  <si>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</si>
  <si>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</si>
  <si>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</si>
  <si>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</si>
  <si>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</si>
  <si>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</si>
  <si>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</si>
  <si>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</si>
  <si>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</si>
  <si>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</si>
  <si>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</si>
  <si>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</si>
  <si>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</si>
  <si>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</si>
  <si>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</si>
  <si>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</si>
  <si>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</si>
  <si>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</si>
  <si>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</si>
  <si>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</si>
  <si>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</si>
  <si>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</si>
  <si>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</si>
  <si>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</si>
  <si>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</si>
  <si>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</si>
  <si>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</si>
  <si>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</si>
  <si>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</si>
  <si>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</si>
  <si>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</si>
  <si>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</si>
  <si>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</si>
  <si>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</si>
  <si>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</si>
  <si>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</si>
  <si>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</si>
  <si>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</si>
  <si>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</si>
  <si>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</si>
  <si>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</si>
  <si>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</si>
  <si>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</si>
  <si>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</si>
  <si>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</si>
  <si>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</si>
  <si>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</si>
  <si>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</si>
  <si>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</si>
  <si>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</si>
  <si>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</si>
  <si>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</si>
  <si>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</si>
  <si>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</si>
  <si>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</si>
  <si>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</si>
  <si>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</si>
  <si>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</si>
  <si>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</si>
  <si>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</si>
  <si>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</si>
  <si>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</si>
  <si>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</si>
  <si>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</si>
  <si>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</si>
  <si>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</si>
  <si>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</si>
  <si>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</si>
  <si>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</si>
  <si>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</si>
  <si>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</si>
  <si>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</si>
  <si>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</si>
  <si>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</si>
  <si>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</si>
  <si>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</si>
  <si>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</si>
  <si>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</si>
  <si>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</si>
  <si>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</si>
  <si>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</si>
  <si>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</si>
  <si>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</si>
  <si>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</si>
  <si>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</si>
  <si>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</si>
  <si>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</si>
  <si>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</si>
  <si>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</si>
  <si>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</si>
  <si>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</si>
  <si>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</si>
  <si>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</si>
  <si>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</si>
  <si>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</si>
  <si>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</si>
  <si>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</si>
  <si>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</si>
  <si>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</si>
  <si>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</si>
  <si>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</si>
  <si>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</si>
  <si>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</si>
  <si>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</si>
  <si>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</si>
  <si>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</si>
  <si>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</si>
  <si>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</si>
  <si>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</si>
  <si>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</si>
  <si>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</si>
  <si>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</si>
  <si>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</si>
  <si>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</si>
  <si>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</si>
  <si>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</si>
  <si>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</si>
  <si>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</si>
  <si>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</si>
  <si>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</si>
  <si>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</si>
  <si>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</si>
  <si>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</si>
  <si>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</si>
  <si>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</si>
  <si>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</si>
  <si>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</si>
  <si>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</si>
  <si>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</si>
  <si>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</si>
  <si>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</si>
  <si>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</si>
  <si>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</si>
  <si>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</si>
  <si>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</si>
  <si>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</si>
  <si>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</si>
  <si>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</si>
  <si>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</si>
  <si>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</si>
  <si>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</si>
  <si>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</si>
  <si>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</si>
  <si>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</si>
  <si>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</si>
  <si>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</si>
  <si>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</si>
  <si>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</si>
  <si>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</si>
  <si>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</si>
  <si>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</si>
  <si>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</si>
  <si>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</si>
  <si>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</si>
  <si>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</si>
  <si>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</si>
  <si>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</si>
  <si>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</si>
  <si>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</si>
  <si>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</si>
  <si>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</si>
  <si>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</si>
  <si>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</si>
  <si>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</si>
  <si>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</si>
  <si>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</si>
  <si>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</si>
  <si>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</si>
  <si>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</si>
  <si>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</si>
  <si>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</si>
  <si>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</si>
  <si>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</si>
  <si>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</si>
  <si>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</si>
  <si>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</si>
  <si>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</si>
  <si>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</si>
  <si>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</si>
  <si>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</si>
  <si>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</si>
  <si>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</si>
  <si>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</si>
  <si>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</si>
  <si>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</si>
  <si>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</si>
  <si>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</si>
  <si>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</si>
  <si>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</si>
  <si>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</si>
  <si>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</si>
  <si>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</si>
  <si>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</si>
  <si>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</si>
  <si>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</si>
  <si>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</si>
  <si>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</si>
  <si>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</si>
  <si>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</si>
  <si>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</si>
  <si>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</si>
  <si>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</si>
  <si>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</si>
  <si>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</si>
  <si>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</si>
  <si>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</si>
  <si>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</si>
  <si>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</si>
  <si>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</si>
  <si>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</si>
  <si>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</si>
  <si>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</si>
  <si>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</si>
  <si>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</si>
  <si>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</si>
  <si>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</si>
  <si>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</si>
  <si>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</si>
  <si>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</si>
  <si>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</si>
  <si>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</si>
  <si>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</si>
  <si>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</si>
  <si>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</si>
  <si>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</si>
  <si>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</si>
  <si>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</si>
  <si>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</si>
  <si>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</si>
  <si>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</si>
  <si>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</si>
  <si>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</si>
  <si>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</si>
  <si>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</si>
  <si>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</si>
  <si>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</si>
  <si>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</si>
  <si>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</si>
  <si>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</si>
  <si>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</si>
  <si>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</si>
  <si>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</si>
  <si>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</si>
  <si>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</si>
  <si>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</si>
  <si>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</si>
  <si>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</si>
  <si>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</si>
  <si>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</si>
  <si>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</si>
  <si>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</si>
  <si>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</si>
  <si>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</si>
  <si>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</si>
  <si>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</si>
  <si>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</si>
  <si>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</si>
  <si>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</si>
  <si>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</si>
  <si>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</si>
  <si>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</si>
  <si>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</si>
  <si>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</si>
  <si>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</si>
  <si>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</si>
  <si>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</si>
  <si>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</si>
  <si>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</si>
  <si>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</si>
  <si>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</si>
  <si>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</si>
  <si>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</si>
  <si>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</si>
  <si>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</si>
  <si>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</si>
  <si>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</si>
  <si>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</si>
  <si>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</si>
  <si>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</si>
  <si>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</si>
  <si>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</si>
  <si>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</si>
  <si>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</si>
  <si>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</si>
  <si>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</si>
  <si>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</si>
  <si>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</si>
  <si>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</si>
  <si>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</si>
  <si>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</si>
  <si>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</si>
  <si>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</si>
  <si>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</si>
  <si>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</si>
  <si>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</si>
  <si>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</si>
  <si>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</si>
  <si>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</si>
  <si>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</si>
  <si>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</si>
  <si>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</si>
  <si>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</si>
  <si>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</si>
  <si>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</si>
  <si>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</si>
  <si>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</si>
  <si>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</si>
  <si>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</si>
  <si>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</si>
  <si>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</si>
  <si>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</si>
  <si>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</si>
  <si>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</si>
  <si>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</si>
  <si>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</si>
  <si>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</si>
  <si>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</si>
  <si>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</si>
  <si>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</si>
  <si>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</si>
  <si>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</si>
  <si>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</si>
  <si>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</si>
  <si>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</si>
  <si>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</si>
  <si>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</si>
  <si>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</si>
  <si>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</si>
  <si>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</si>
  <si>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</si>
  <si>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</si>
  <si>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</si>
  <si>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</si>
  <si>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</si>
  <si>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</si>
  <si>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</si>
  <si>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</si>
  <si>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</si>
  <si>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</si>
  <si>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</si>
  <si>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</si>
  <si>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</si>
  <si>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</si>
  <si>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</si>
  <si>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</si>
  <si>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</si>
  <si>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</si>
  <si>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</si>
  <si>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</si>
  <si>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</si>
  <si>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</si>
  <si>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</si>
  <si>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</si>
  <si>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</si>
  <si>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</si>
  <si>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</si>
  <si>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</si>
  <si>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</si>
  <si>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</si>
  <si>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</si>
  <si>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</si>
  <si>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</si>
  <si>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</si>
  <si>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</si>
  <si>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</si>
  <si>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</si>
  <si>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</si>
  <si>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</si>
  <si>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</si>
  <si>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</si>
  <si>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</si>
  <si>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</si>
  <si>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</si>
  <si>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</si>
  <si>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</si>
  <si>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</si>
  <si>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</si>
  <si>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</si>
  <si>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</si>
  <si>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</si>
  <si>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</si>
  <si>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</si>
  <si>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</si>
  <si>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</si>
  <si>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</si>
  <si>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</si>
  <si>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</si>
  <si>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</si>
  <si>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</si>
  <si>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</si>
  <si>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</si>
  <si>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</si>
  <si>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</si>
  <si>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</si>
  <si>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</si>
  <si>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</si>
  <si>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</si>
  <si>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</si>
  <si>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</si>
  <si>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</si>
  <si>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</si>
  <si>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</si>
  <si>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</si>
  <si>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</si>
  <si>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</si>
  <si>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</si>
  <si>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</si>
  <si>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</si>
  <si>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</si>
  <si>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</si>
  <si>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</si>
  <si>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</si>
  <si>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</si>
  <si>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</si>
  <si>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</si>
  <si>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</si>
  <si>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</si>
  <si>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</si>
  <si>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</si>
  <si>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</si>
  <si>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</si>
  <si>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</si>
  <si>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</si>
  <si>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</si>
  <si>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</si>
  <si>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</si>
  <si>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</si>
  <si>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</si>
  <si>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</si>
  <si>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</si>
  <si>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</si>
  <si>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</si>
  <si>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</si>
  <si>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</si>
  <si>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</si>
  <si>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</si>
  <si>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</si>
  <si>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</si>
  <si>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</si>
  <si>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</si>
  <si>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</si>
  <si>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</si>
  <si>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</si>
  <si>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</si>
  <si>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</si>
  <si>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</si>
  <si>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</si>
  <si>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</si>
  <si>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</si>
  <si>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</si>
  <si>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</si>
  <si>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</si>
  <si>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</si>
  <si>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</si>
  <si>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</si>
  <si>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</si>
  <si>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</si>
  <si>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</si>
  <si>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</si>
  <si>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</si>
  <si>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</si>
  <si>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</si>
  <si>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</si>
  <si>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</si>
  <si>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</si>
  <si>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</si>
  <si>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</si>
  <si>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</si>
  <si>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</si>
  <si>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</si>
  <si>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</si>
  <si>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</si>
  <si>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</si>
  <si>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</si>
  <si>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</si>
  <si>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</si>
  <si>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</si>
  <si>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</si>
  <si>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</si>
  <si>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</si>
  <si>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</si>
  <si>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</si>
  <si>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</si>
  <si>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</si>
  <si>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</si>
  <si>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</si>
  <si>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</si>
  <si>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</si>
  <si>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</si>
  <si>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</si>
  <si>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</si>
  <si>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</si>
  <si>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</si>
  <si>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</si>
  <si>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</si>
  <si>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</si>
  <si>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</si>
  <si>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</si>
  <si>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</si>
  <si>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</si>
  <si>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</si>
  <si>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</si>
  <si>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</si>
  <si>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</si>
  <si>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</si>
  <si>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</si>
  <si>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</si>
  <si>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</si>
  <si>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</si>
  <si>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</si>
  <si>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</si>
  <si>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</si>
  <si>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</si>
  <si>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</si>
  <si>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</si>
  <si>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</si>
  <si>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</si>
  <si>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</si>
  <si>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</si>
  <si>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</si>
  <si>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</si>
  <si>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</si>
  <si>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</si>
  <si>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</si>
  <si>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</si>
  <si>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</si>
  <si>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</si>
  <si>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</si>
  <si>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</si>
  <si>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</si>
  <si>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</si>
  <si>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</si>
  <si>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</si>
  <si>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</si>
  <si>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</si>
  <si>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</si>
  <si>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</si>
  <si>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</si>
  <si>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</si>
  <si>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</si>
  <si>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</si>
  <si>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</si>
  <si>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</si>
  <si>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</si>
  <si>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</si>
  <si>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</si>
  <si>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</si>
  <si>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</si>
  <si>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</si>
  <si>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</si>
  <si>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</si>
  <si>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</si>
  <si>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</si>
  <si>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</si>
  <si>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</si>
  <si>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</si>
  <si>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</si>
  <si>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</si>
  <si>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</si>
  <si>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</si>
  <si>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</si>
  <si>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</si>
  <si>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</si>
  <si>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</si>
  <si>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</si>
  <si>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</si>
  <si>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</si>
  <si>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</si>
  <si>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</si>
  <si>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</si>
  <si>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</si>
  <si>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</si>
  <si>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</si>
  <si>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</si>
  <si>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</si>
  <si>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</si>
  <si>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</si>
  <si>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</si>
  <si>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</si>
  <si>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</si>
  <si>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</si>
  <si>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</si>
  <si>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</si>
  <si>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</si>
  <si>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</si>
  <si>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</si>
  <si>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</si>
  <si>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</si>
  <si>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</si>
  <si>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</si>
  <si>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</si>
  <si>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</si>
  <si>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</si>
  <si>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</si>
  <si>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</si>
  <si>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</si>
  <si>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</si>
  <si>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</si>
  <si>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</si>
  <si>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</si>
  <si>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</si>
  <si>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</si>
  <si>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</si>
  <si>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</si>
  <si>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</si>
  <si>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</si>
  <si>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</si>
  <si>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</si>
  <si>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</si>
  <si>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</si>
  <si>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</si>
  <si>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</si>
  <si>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</si>
  <si>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</si>
  <si>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</si>
  <si>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</si>
  <si>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</si>
  <si>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</si>
  <si>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</si>
  <si>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</si>
  <si>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</si>
  <si>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</si>
  <si>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</si>
  <si>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</si>
  <si>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</si>
  <si>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</si>
  <si>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</si>
  <si>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</si>
  <si>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</si>
  <si>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</si>
  <si>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</si>
  <si>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</si>
  <si>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</si>
  <si>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</si>
  <si>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</si>
  <si>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</si>
  <si>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</si>
  <si>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</si>
  <si>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</si>
  <si>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</si>
  <si>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</si>
  <si>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</si>
  <si>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</si>
  <si>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</si>
  <si>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</si>
  <si>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</si>
  <si>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</si>
  <si>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</si>
  <si>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</si>
  <si>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</si>
  <si>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</si>
  <si>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</si>
  <si>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</si>
  <si>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</si>
  <si>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</si>
  <si>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</si>
  <si>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</si>
  <si>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</si>
  <si>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</si>
  <si>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</si>
  <si>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</si>
  <si>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</si>
  <si>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</si>
  <si>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</si>
  <si>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</si>
  <si>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</si>
  <si>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</si>
  <si>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</si>
  <si>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</si>
  <si>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</si>
  <si>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</si>
  <si>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</si>
  <si>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</si>
  <si>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</si>
  <si>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</si>
  <si>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</si>
  <si>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</si>
  <si>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</si>
  <si>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</si>
  <si>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</si>
  <si>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</si>
  <si>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</si>
  <si>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</si>
  <si>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</si>
  <si>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</si>
  <si>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</si>
  <si>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</si>
  <si>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</si>
  <si>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</si>
  <si>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</si>
  <si>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</si>
  <si>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</si>
  <si>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</si>
  <si>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</si>
  <si>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</si>
  <si>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</si>
  <si>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</si>
  <si>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</si>
  <si>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</si>
  <si>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</si>
  <si>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</si>
  <si>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</si>
  <si>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</si>
  <si>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</si>
  <si>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</si>
  <si>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</si>
  <si>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</si>
  <si>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</si>
  <si>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</si>
  <si>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</si>
  <si>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</si>
  <si>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</si>
  <si>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</si>
  <si>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</si>
  <si>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</si>
  <si>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</si>
  <si>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</si>
  <si>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</si>
  <si>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</si>
  <si>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</si>
  <si>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</si>
  <si>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</si>
  <si>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</si>
  <si>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</si>
  <si>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</si>
  <si>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</si>
  <si>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</si>
  <si>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</si>
  <si>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</si>
  <si>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</si>
  <si>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</si>
  <si>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</si>
  <si>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</si>
  <si>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</si>
  <si>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</si>
  <si>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</si>
  <si>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</si>
  <si>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</si>
  <si>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</si>
  <si>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</si>
  <si>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</si>
  <si>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</si>
  <si>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</si>
  <si>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</si>
  <si>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</si>
  <si>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</si>
  <si>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</si>
  <si>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</si>
  <si>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</si>
  <si>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</si>
  <si>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</si>
  <si>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</si>
  <si>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</si>
  <si>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</si>
  <si>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</si>
  <si>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</si>
  <si>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</si>
  <si>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</si>
  <si>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</si>
  <si>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</si>
  <si>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</si>
  <si>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</si>
  <si>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</si>
  <si>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</si>
  <si>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</si>
  <si>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</si>
  <si>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</si>
  <si>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</si>
  <si>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</si>
  <si>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</si>
  <si>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</si>
  <si>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</si>
  <si>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</si>
  <si>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</si>
  <si>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</si>
  <si>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</si>
  <si>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</si>
  <si>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</si>
  <si>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</si>
  <si>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</si>
  <si>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</si>
  <si>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</si>
  <si>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</si>
  <si>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</si>
  <si>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</si>
  <si>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</si>
  <si>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</si>
  <si>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</si>
  <si>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</si>
  <si>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</si>
  <si>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</si>
  <si>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</si>
  <si>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</si>
  <si>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</si>
  <si>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</si>
  <si>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</si>
  <si>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</si>
  <si>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</si>
  <si>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</si>
  <si>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</si>
  <si>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</si>
  <si>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</si>
  <si>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</si>
  <si>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</si>
  <si>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</si>
  <si>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</si>
  <si>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</si>
  <si>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</si>
  <si>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</si>
  <si>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</si>
  <si>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</si>
  <si>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</si>
  <si>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</si>
  <si>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</si>
  <si>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</si>
  <si>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</si>
  <si>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</si>
  <si>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</si>
  <si>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</si>
  <si>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</si>
  <si>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</si>
  <si>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</si>
  <si>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</si>
  <si>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</si>
  <si>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</si>
  <si>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</si>
  <si>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</si>
  <si>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</si>
  <si>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</si>
  <si>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</si>
  <si>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</si>
  <si>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</si>
  <si>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</si>
  <si>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</si>
  <si>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</si>
  <si>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</si>
  <si>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</si>
  <si>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</si>
  <si>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</si>
  <si>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</si>
  <si>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</si>
  <si>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</si>
  <si>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</si>
  <si>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</si>
  <si>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</si>
  <si>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</si>
  <si>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</si>
  <si>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</si>
  <si>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</si>
  <si>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</si>
  <si>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</si>
  <si>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</si>
  <si>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</si>
  <si>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</si>
  <si>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</si>
  <si>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</si>
  <si>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</si>
  <si>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</si>
  <si>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</si>
  <si>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</si>
  <si>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</si>
  <si>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</si>
  <si>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</si>
  <si>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</si>
  <si>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</si>
  <si>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</si>
  <si>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</si>
  <si>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</si>
  <si>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</si>
  <si>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</si>
  <si>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</si>
  <si>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</si>
  <si>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</si>
  <si>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</si>
  <si>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</si>
  <si>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</si>
  <si>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</si>
  <si>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</si>
  <si>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</si>
  <si>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</si>
  <si>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</si>
  <si>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</si>
  <si>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</si>
  <si>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</si>
  <si>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</si>
  <si>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</si>
  <si>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</si>
  <si>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</si>
  <si>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</si>
  <si>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</si>
  <si>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</si>
  <si>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</si>
  <si>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</si>
  <si>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</si>
  <si>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</si>
  <si>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</si>
  <si>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</si>
  <si>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</si>
  <si>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</si>
  <si>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</si>
  <si>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</si>
  <si>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</si>
  <si>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</si>
  <si>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</si>
  <si>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</si>
  <si>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</si>
  <si>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</si>
  <si>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</si>
  <si>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</si>
  <si>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</si>
  <si>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</si>
  <si>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</si>
  <si>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</si>
  <si>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</si>
  <si>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</si>
  <si>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</si>
  <si>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</si>
  <si>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</si>
  <si>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</si>
  <si>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</si>
  <si>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</si>
  <si>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</si>
  <si>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</si>
  <si>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</si>
  <si>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</si>
  <si>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</si>
  <si>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</si>
  <si>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</si>
  <si>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</si>
  <si>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</si>
  <si>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</si>
  <si>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</si>
  <si>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</si>
  <si>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</si>
  <si>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</si>
  <si>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</si>
  <si>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</si>
  <si>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</si>
  <si>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</si>
  <si>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</si>
  <si>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</si>
  <si>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</si>
  <si>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</si>
  <si>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</si>
  <si>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</si>
  <si>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</si>
  <si>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</si>
  <si>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</si>
  <si>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</si>
  <si>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</si>
  <si>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</si>
  <si>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</si>
  <si>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</si>
  <si>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</si>
  <si>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</si>
  <si>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</si>
  <si>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</si>
  <si>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</si>
  <si>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</si>
  <si>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</si>
  <si>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</si>
  <si>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</si>
  <si>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</si>
  <si>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</si>
  <si>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</si>
  <si>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</si>
  <si>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</si>
  <si>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</si>
  <si>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</si>
  <si>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</si>
  <si>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</si>
  <si>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</si>
  <si>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</si>
  <si>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</si>
  <si>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</si>
  <si>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</si>
  <si>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</si>
  <si>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</si>
  <si>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</si>
  <si>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</si>
  <si>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</si>
  <si>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</si>
  <si>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</si>
  <si>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</si>
  <si>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</si>
  <si>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</si>
  <si>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</si>
  <si>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</si>
  <si>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</si>
  <si>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</si>
  <si>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</si>
  <si>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</si>
  <si>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</si>
  <si>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</si>
  <si>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</si>
  <si>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</si>
  <si>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</si>
  <si>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</si>
  <si>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</si>
  <si>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</si>
  <si>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</si>
  <si>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</si>
  <si>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</si>
  <si>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</si>
  <si>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</si>
  <si>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</si>
  <si>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</si>
  <si>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</si>
  <si>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</si>
  <si>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</si>
  <si>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</si>
  <si>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</si>
  <si>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</si>
  <si>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</si>
  <si>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</si>
  <si>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</si>
  <si>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</si>
  <si>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</si>
  <si>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</si>
  <si>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</si>
  <si>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</si>
  <si>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</si>
  <si>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</si>
  <si>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</si>
  <si>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</si>
  <si>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</si>
  <si>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</si>
  <si>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</si>
  <si>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</si>
  <si>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</si>
  <si>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</si>
  <si>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</si>
  <si>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</si>
  <si>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</si>
  <si>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</si>
  <si>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</si>
  <si>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</si>
  <si>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</si>
  <si>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</si>
  <si>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</si>
  <si>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</si>
  <si>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</si>
  <si>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</si>
  <si>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</si>
  <si>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</si>
  <si>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</si>
  <si>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</si>
  <si>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</si>
  <si>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</si>
  <si>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</si>
  <si>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</si>
  <si>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</si>
  <si>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</si>
  <si>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</si>
  <si>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</si>
  <si>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</si>
  <si>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</si>
  <si>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</si>
  <si>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</si>
  <si>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</si>
  <si>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</si>
  <si>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</si>
  <si>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</si>
  <si>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</si>
  <si>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</si>
  <si>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</si>
  <si>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</si>
  <si>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</si>
  <si>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</si>
  <si>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</si>
  <si>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</si>
  <si>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</si>
  <si>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</si>
  <si>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</si>
  <si>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</si>
  <si>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</si>
  <si>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</si>
  <si>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</si>
  <si>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</si>
  <si>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</si>
  <si>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</si>
  <si>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</si>
  <si>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</si>
  <si>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</si>
  <si>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</si>
  <si>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</si>
  <si>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</si>
  <si>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</si>
  <si>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</si>
  <si>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</si>
  <si>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</si>
  <si>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</si>
  <si>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</si>
  <si>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</si>
  <si>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</si>
  <si>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</si>
  <si>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</si>
  <si>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</si>
  <si>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</si>
  <si>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</si>
  <si>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</si>
  <si>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</si>
  <si>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</si>
  <si>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</si>
  <si>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</si>
  <si>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</si>
  <si>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</si>
  <si>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</si>
  <si>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</si>
  <si>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</si>
  <si>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</si>
  <si>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</si>
  <si>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</si>
  <si>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</si>
  <si>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</si>
  <si>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</si>
  <si>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</si>
  <si>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</si>
  <si>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</si>
  <si>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</si>
  <si>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</si>
  <si>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</si>
  <si>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</si>
  <si>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</si>
  <si>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</si>
  <si>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</si>
  <si>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</si>
  <si>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</si>
  <si>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</si>
  <si>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</si>
  <si>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</si>
  <si>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</si>
  <si>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</si>
  <si>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</si>
  <si>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</si>
  <si>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</si>
  <si>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</si>
  <si>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</si>
  <si>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</si>
  <si>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</si>
  <si>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</si>
  <si>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</si>
  <si>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</si>
  <si>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</si>
  <si>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</si>
  <si>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</si>
  <si>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</si>
  <si>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</si>
  <si>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</si>
  <si>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</si>
  <si>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</si>
  <si>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</si>
  <si>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</si>
  <si>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</si>
  <si>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</si>
  <si>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</si>
  <si>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</si>
  <si>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</si>
  <si>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</si>
  <si>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</si>
  <si>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</si>
  <si>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</si>
  <si>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</si>
  <si>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</si>
  <si>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</si>
  <si>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</si>
  <si>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</si>
  <si>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</si>
  <si>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</si>
  <si>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</si>
  <si>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</si>
  <si>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</si>
  <si>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</si>
  <si>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</si>
  <si>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</si>
  <si>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</si>
  <si>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</si>
  <si>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</si>
  <si>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</si>
  <si>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</si>
  <si>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</si>
  <si>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</si>
  <si>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</si>
  <si>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</si>
  <si>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</si>
  <si>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</si>
  <si>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</si>
  <si>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</si>
  <si>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</si>
  <si>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</si>
  <si>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</si>
  <si>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</si>
  <si>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</si>
  <si>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</si>
  <si>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</si>
  <si>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</si>
  <si>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</si>
  <si>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</si>
  <si>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</si>
  <si>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</si>
  <si>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</si>
  <si>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</si>
  <si>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</si>
  <si>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</si>
  <si>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</si>
  <si>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</si>
  <si>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</si>
  <si>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</si>
  <si>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</si>
  <si>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</si>
  <si>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</si>
  <si>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</si>
  <si>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</si>
  <si>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</si>
  <si>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</si>
  <si>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</si>
  <si>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</si>
  <si>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</si>
  <si>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</si>
  <si>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</si>
  <si>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</si>
  <si>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</si>
  <si>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</si>
  <si>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</si>
  <si>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</si>
  <si>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</si>
  <si>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</si>
  <si>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</si>
  <si>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</si>
  <si>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</si>
  <si>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</si>
  <si>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</si>
  <si>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</si>
  <si>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</si>
  <si>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</si>
  <si>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</si>
  <si>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</si>
  <si>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</si>
  <si>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</si>
  <si>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</si>
  <si>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</si>
  <si>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</si>
  <si>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</si>
  <si>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</si>
  <si>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</si>
  <si>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</si>
  <si>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</si>
  <si>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</si>
  <si>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</si>
  <si>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</si>
  <si>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</si>
  <si>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</si>
  <si>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</si>
  <si>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</si>
  <si>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</si>
  <si>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</si>
  <si>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</si>
  <si>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</si>
  <si>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</si>
  <si>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</si>
  <si>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</si>
  <si>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</si>
  <si>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</si>
  <si>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</si>
  <si>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</si>
  <si>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</si>
  <si>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</si>
  <si>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</si>
  <si>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</si>
  <si>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</si>
  <si>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</si>
  <si>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</si>
  <si>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</si>
  <si>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</si>
  <si>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</si>
  <si>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</si>
  <si>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</si>
  <si>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</si>
  <si>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</si>
  <si>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</si>
  <si>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</si>
  <si>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</si>
  <si>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</si>
  <si>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</si>
  <si>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</si>
  <si>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</si>
  <si>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</si>
  <si>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</si>
  <si>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</si>
  <si>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</si>
  <si>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</si>
  <si>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</si>
  <si>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</si>
  <si>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</si>
  <si>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</si>
  <si>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</si>
  <si>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</si>
  <si>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</si>
  <si>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</si>
  <si>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</si>
  <si>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</si>
  <si>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</si>
  <si>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</si>
  <si>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</si>
  <si>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</si>
  <si>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</si>
  <si>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</si>
  <si>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</si>
  <si>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</si>
  <si>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</si>
  <si>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</si>
  <si>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</si>
  <si>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</si>
  <si>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</si>
  <si>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</si>
  <si>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</si>
  <si>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</si>
  <si>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</si>
  <si>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</si>
  <si>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</si>
  <si>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</si>
  <si>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</si>
  <si>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</si>
  <si>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</si>
  <si>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</si>
  <si>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</si>
  <si>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</si>
  <si>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</si>
  <si>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</si>
  <si>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</si>
  <si>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</si>
  <si>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</si>
  <si>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</si>
  <si>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</si>
  <si>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</si>
  <si>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</si>
  <si>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</si>
  <si>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</si>
  <si>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</si>
  <si>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</si>
  <si>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</si>
  <si>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</si>
  <si>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</si>
  <si>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</si>
  <si>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</si>
  <si>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</si>
  <si>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</si>
  <si>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</si>
  <si>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</si>
  <si>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</si>
  <si>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</si>
  <si>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</si>
  <si>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</si>
  <si>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</si>
  <si>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</si>
  <si>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</si>
  <si>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</si>
  <si>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</si>
  <si>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</si>
  <si>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</si>
  <si>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</si>
  <si>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</si>
  <si>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</si>
  <si>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</si>
  <si>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</si>
  <si>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</si>
  <si>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</si>
  <si>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</si>
  <si>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</si>
  <si>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</si>
  <si>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</si>
  <si>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</si>
  <si>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</si>
  <si>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</si>
  <si>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</si>
  <si>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</si>
  <si>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</si>
  <si>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</si>
  <si>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</si>
  <si>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</si>
  <si>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</si>
  <si>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</si>
  <si>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</si>
  <si>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</si>
  <si>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</si>
  <si>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</si>
  <si>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</si>
  <si>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</si>
  <si>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</si>
  <si>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</si>
  <si>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</si>
  <si>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</si>
  <si>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</si>
  <si>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</si>
  <si>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</si>
  <si>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</si>
  <si>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</si>
  <si>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</si>
  <si>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</si>
  <si>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</si>
  <si>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</si>
  <si>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</si>
  <si>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</si>
  <si>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</si>
  <si>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</si>
  <si>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</si>
  <si>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</si>
  <si>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</si>
  <si>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</si>
  <si>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</si>
  <si>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</si>
  <si>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</si>
  <si>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</si>
  <si>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</si>
  <si>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</si>
  <si>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</si>
  <si>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</si>
  <si>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</si>
  <si>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</si>
  <si>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</si>
  <si>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</si>
  <si>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</si>
  <si>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</si>
  <si>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</si>
  <si>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</si>
  <si>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</si>
  <si>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</si>
  <si>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</si>
  <si>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</si>
  <si>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</si>
  <si>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</si>
  <si>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</si>
  <si>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</si>
  <si>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</si>
  <si>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</si>
  <si>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</si>
  <si>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</si>
  <si>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</si>
  <si>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</si>
  <si>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</si>
  <si>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</si>
  <si>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</si>
  <si>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</si>
  <si>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</si>
  <si>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</si>
  <si>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</si>
  <si>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</si>
  <si>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</si>
  <si>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</si>
  <si>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</si>
  <si>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</si>
  <si>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</si>
  <si>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</si>
  <si>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</si>
  <si>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</si>
  <si>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</si>
  <si>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</si>
  <si>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</si>
  <si>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</si>
  <si>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</si>
  <si>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</si>
  <si>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</si>
  <si>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</si>
  <si>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</si>
  <si>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</si>
  <si>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</si>
  <si>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</si>
  <si>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</si>
  <si>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</si>
  <si>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</si>
  <si>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</si>
  <si>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</si>
  <si>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</si>
  <si>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</si>
  <si>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</si>
  <si>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</si>
  <si>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</si>
  <si>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</si>
  <si>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</si>
  <si>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</si>
  <si>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</si>
  <si>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</si>
  <si>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</si>
  <si>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</si>
  <si>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</si>
  <si>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</si>
  <si>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</si>
  <si>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</si>
  <si>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</si>
  <si>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</si>
  <si>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</si>
  <si>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</si>
  <si>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</si>
  <si>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</si>
  <si>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</si>
  <si>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</si>
  <si>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</si>
  <si>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</si>
  <si>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</si>
  <si>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</si>
  <si>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</si>
  <si>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</si>
  <si>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</si>
  <si>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</si>
  <si>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</si>
  <si>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</si>
  <si>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</si>
  <si>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</si>
  <si>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</si>
  <si>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</si>
  <si>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</si>
  <si>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</si>
  <si>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</si>
  <si>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</si>
  <si>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</si>
  <si>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</si>
  <si>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</si>
  <si>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</si>
  <si>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</si>
  <si>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</si>
  <si>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</si>
  <si>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</si>
  <si>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</si>
  <si>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</si>
  <si>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</si>
  <si>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</si>
  <si>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</si>
  <si>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</si>
  <si>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</si>
  <si>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</si>
  <si>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</si>
  <si>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</si>
  <si>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</si>
  <si>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</si>
  <si>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</si>
  <si>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</si>
  <si>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</si>
  <si>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</si>
  <si>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</si>
  <si>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</si>
  <si>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</si>
  <si>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</si>
  <si>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</si>
  <si>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</si>
  <si>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</si>
  <si>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</si>
  <si>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</si>
  <si>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</si>
  <si>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</si>
  <si>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</si>
  <si>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</si>
  <si>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</si>
  <si>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</si>
  <si>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</si>
  <si>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</si>
  <si>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</si>
  <si>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</si>
  <si>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</si>
  <si>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</si>
  <si>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</si>
  <si>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</si>
  <si>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</si>
  <si>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</si>
  <si>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</si>
  <si>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</si>
  <si>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</si>
  <si>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</si>
  <si>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</si>
  <si>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</si>
  <si>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</si>
  <si>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</si>
  <si>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</si>
  <si>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</si>
  <si>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</si>
  <si>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</si>
  <si>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</si>
  <si>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</si>
  <si>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</si>
  <si>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</si>
  <si>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</si>
  <si>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</si>
  <si>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</si>
  <si>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</si>
  <si>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</si>
  <si>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</si>
  <si>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</si>
  <si>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</si>
  <si>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</si>
  <si>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</si>
  <si>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</si>
  <si>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</si>
  <si>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</si>
  <si>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</si>
  <si>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</si>
  <si>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</si>
  <si>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</si>
  <si>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</si>
  <si>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</si>
  <si>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</si>
  <si>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</si>
  <si>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</si>
  <si>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</si>
  <si>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</si>
  <si>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</si>
  <si>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</si>
  <si>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</si>
  <si>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</si>
  <si>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</si>
  <si>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</si>
  <si>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</si>
  <si>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</si>
  <si>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</si>
  <si>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</si>
  <si>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</si>
  <si>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</si>
  <si>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</si>
  <si>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</si>
  <si>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</si>
  <si>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</si>
  <si>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</si>
  <si>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</si>
  <si>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</si>
  <si>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</si>
  <si>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</si>
  <si>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</si>
  <si>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</si>
  <si>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</si>
  <si>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</si>
  <si>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</si>
  <si>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</si>
  <si>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</si>
  <si>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</si>
  <si>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</si>
  <si>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</si>
  <si>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</si>
  <si>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</si>
  <si>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</si>
  <si>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</si>
  <si>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</si>
  <si>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</si>
  <si>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</si>
  <si>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</si>
  <si>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</si>
  <si>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</si>
  <si>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</si>
  <si>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</si>
  <si>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</si>
  <si>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</si>
  <si>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</si>
  <si>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</si>
  <si>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</si>
  <si>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</si>
  <si>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</si>
  <si>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</si>
  <si>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</si>
  <si>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</si>
  <si>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</si>
  <si>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</si>
  <si>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</si>
  <si>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</si>
  <si>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</si>
  <si>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</si>
  <si>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</si>
  <si>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</si>
  <si>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</si>
  <si>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</si>
  <si>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</si>
  <si>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</si>
  <si>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</si>
  <si>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</si>
  <si>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</si>
  <si>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</si>
  <si>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</si>
  <si>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</si>
  <si>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</si>
  <si>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</si>
  <si>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</si>
  <si>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</si>
  <si>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</si>
  <si>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</si>
  <si>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</si>
  <si>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</si>
  <si>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</si>
  <si>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</si>
  <si>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</si>
  <si>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</si>
  <si>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</si>
  <si>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</si>
  <si>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</si>
  <si>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</si>
  <si>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</si>
  <si>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</si>
  <si>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</si>
  <si>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</si>
  <si>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</si>
  <si>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</si>
  <si>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</si>
  <si>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</si>
  <si>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</si>
  <si>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</si>
  <si>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</si>
  <si>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</si>
  <si>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</si>
  <si>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</si>
  <si>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</si>
  <si>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</si>
  <si>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</si>
  <si>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</si>
  <si>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</si>
  <si>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</si>
  <si>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</si>
  <si>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</si>
  <si>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</si>
  <si>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</si>
  <si>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</si>
  <si>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</si>
  <si>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</si>
  <si>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</si>
  <si>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</si>
  <si>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</si>
  <si>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</si>
  <si>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</si>
  <si>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</si>
  <si>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</si>
  <si>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</si>
  <si>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</si>
  <si>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</si>
  <si>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</si>
  <si>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</si>
  <si>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</si>
  <si>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</si>
  <si>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</si>
  <si>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</si>
  <si>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</si>
  <si>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</si>
  <si>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</si>
  <si>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</si>
  <si>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</si>
  <si>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</si>
  <si>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</si>
  <si>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</si>
  <si>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</si>
  <si>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</si>
  <si>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</si>
  <si>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</si>
  <si>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</si>
  <si>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</si>
  <si>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</si>
  <si>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</si>
  <si>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</si>
  <si>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</si>
  <si>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</si>
  <si>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</si>
  <si>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</si>
  <si>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</si>
  <si>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</si>
  <si>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</si>
  <si>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</si>
  <si>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</si>
  <si>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</si>
  <si>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</si>
  <si>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</si>
  <si>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</si>
  <si>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</si>
  <si>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</si>
  <si>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</si>
  <si>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</si>
  <si>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</si>
  <si>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</si>
  <si>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</si>
  <si>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</si>
  <si>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</si>
  <si>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</si>
  <si>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</si>
  <si>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</si>
  <si>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</si>
  <si>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</si>
  <si>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</si>
  <si>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</si>
  <si>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</si>
  <si>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</si>
  <si>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</si>
  <si>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</si>
  <si>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</si>
  <si>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</si>
  <si>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</si>
  <si>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</si>
  <si>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</si>
  <si>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</si>
  <si>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</si>
  <si>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</si>
  <si>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</si>
  <si>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</si>
  <si>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</si>
  <si>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</si>
  <si>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</si>
  <si>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</si>
  <si>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</si>
  <si>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</si>
  <si>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</si>
  <si>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</si>
  <si>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</si>
  <si>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</si>
  <si>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</si>
  <si>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</si>
  <si>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</si>
  <si>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</si>
  <si>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</si>
  <si>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</si>
  <si>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</si>
  <si>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</si>
  <si>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</si>
  <si>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</si>
  <si>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</si>
  <si>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</si>
  <si>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</si>
  <si>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</si>
  <si>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</si>
  <si>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</si>
  <si>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</si>
  <si>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</si>
  <si>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</si>
  <si>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</si>
  <si>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</si>
  <si>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</si>
  <si>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</si>
  <si>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</si>
  <si>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</si>
  <si>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</si>
  <si>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</si>
  <si>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</si>
  <si>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</si>
  <si>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</si>
  <si>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</si>
  <si>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</si>
  <si>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</si>
  <si>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</si>
  <si>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</si>
  <si>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</si>
  <si>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</si>
  <si>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</si>
  <si>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</si>
  <si>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</si>
  <si>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</si>
  <si>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</si>
  <si>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</si>
  <si>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</si>
  <si>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</si>
  <si>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</si>
  <si>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</si>
  <si>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</si>
  <si>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</si>
  <si>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</si>
  <si>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</si>
  <si>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</si>
  <si>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</si>
  <si>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</si>
  <si>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</si>
  <si>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</si>
  <si>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</si>
  <si>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</si>
  <si>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</si>
  <si>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</si>
  <si>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</si>
  <si>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</si>
  <si>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</si>
  <si>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</si>
  <si>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</si>
  <si>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</si>
  <si>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</si>
  <si>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</si>
  <si>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</si>
  <si>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</si>
  <si>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</si>
  <si>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</si>
  <si>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</si>
  <si>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</si>
  <si>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</si>
  <si>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</si>
  <si>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</si>
  <si>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</si>
  <si>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</si>
  <si>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</si>
  <si>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</si>
  <si>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</si>
  <si>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</si>
  <si>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</si>
  <si>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</si>
  <si>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</si>
  <si>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</si>
  <si>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</si>
  <si>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</si>
  <si>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</si>
  <si>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</si>
  <si>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</si>
  <si>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</si>
  <si>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</si>
  <si>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</si>
  <si>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</si>
  <si>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</si>
  <si>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</si>
  <si>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</si>
  <si>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</si>
  <si>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</si>
  <si>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</si>
  <si>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</si>
  <si>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</si>
  <si>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</si>
  <si>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</si>
  <si>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</si>
  <si>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</si>
  <si>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</si>
  <si>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</si>
  <si>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</si>
  <si>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</si>
  <si>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</si>
  <si>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</si>
  <si>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</si>
  <si>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</si>
  <si>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</si>
  <si>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</si>
  <si>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</si>
  <si>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</si>
  <si>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</si>
  <si>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</si>
  <si>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</si>
  <si>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</si>
  <si>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</si>
  <si>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</si>
  <si>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</si>
  <si>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</si>
  <si>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</si>
  <si>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</si>
  <si>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</si>
  <si>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</si>
  <si>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</si>
  <si>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</si>
  <si>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</si>
  <si>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</si>
  <si>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</si>
  <si>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</si>
  <si>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</si>
  <si>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</si>
  <si>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</si>
  <si>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</si>
  <si>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</si>
  <si>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</si>
  <si>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</si>
  <si>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</si>
  <si>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</si>
  <si>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</si>
  <si>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</si>
  <si>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</si>
  <si>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</si>
  <si>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</si>
  <si>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</si>
  <si>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</si>
  <si>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</si>
  <si>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</si>
  <si>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</si>
  <si>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</si>
  <si>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</si>
  <si>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</si>
  <si>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</si>
  <si>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</si>
  <si>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</si>
  <si>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</si>
  <si>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</si>
  <si>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</si>
  <si>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</si>
  <si>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</si>
  <si>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</si>
  <si>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</si>
  <si>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</si>
  <si>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</si>
  <si>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</si>
  <si>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</si>
  <si>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</si>
  <si>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</si>
  <si>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</si>
  <si>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</si>
  <si>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</si>
  <si>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</si>
  <si>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</si>
  <si>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</si>
  <si>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</si>
  <si>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</si>
  <si>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</si>
  <si>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</si>
  <si>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</si>
  <si>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</si>
  <si>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</si>
  <si>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</si>
  <si>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</si>
  <si>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</si>
  <si>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</si>
  <si>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</si>
  <si>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</si>
  <si>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</si>
  <si>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</si>
  <si>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</si>
  <si>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</si>
  <si>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</si>
  <si>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</si>
  <si>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</si>
  <si>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</si>
  <si>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</si>
  <si>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</si>
  <si>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</si>
  <si>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</si>
  <si>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</si>
  <si>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</si>
  <si>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</si>
  <si>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</si>
  <si>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</si>
  <si>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</si>
  <si>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</si>
  <si>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</si>
  <si>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</si>
  <si>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</si>
  <si>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</si>
  <si>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</si>
  <si>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</si>
  <si>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</si>
  <si>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</si>
  <si>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</si>
  <si>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</si>
  <si>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</si>
  <si>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</si>
  <si>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</si>
  <si>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</si>
  <si>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</si>
  <si>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</si>
  <si>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</si>
  <si>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</si>
  <si>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</si>
  <si>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</si>
  <si>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</si>
  <si>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</si>
  <si>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</si>
  <si>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</si>
  <si>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</si>
  <si>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</si>
  <si>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</si>
  <si>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</si>
  <si>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</si>
  <si>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</si>
  <si>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</si>
  <si>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</si>
  <si>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</si>
  <si>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</si>
  <si>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</si>
  <si>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</si>
  <si>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</si>
  <si>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</si>
  <si>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</si>
  <si>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</si>
  <si>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</si>
  <si>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</si>
  <si>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</si>
  <si>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</si>
  <si>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</si>
  <si>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</si>
  <si>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</si>
  <si>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</si>
  <si>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</si>
  <si>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</si>
  <si>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</si>
  <si>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</si>
  <si>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</si>
  <si>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</si>
  <si>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</si>
  <si>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</si>
  <si>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</si>
  <si>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</si>
  <si>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</si>
  <si>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</si>
  <si>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</si>
  <si>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</si>
  <si>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</si>
  <si>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</si>
  <si>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</si>
  <si>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</si>
  <si>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</si>
  <si>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</si>
  <si>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</si>
  <si>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</si>
  <si>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</si>
  <si>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</si>
  <si>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</si>
  <si>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</si>
  <si>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</si>
  <si>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</si>
  <si>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</si>
  <si>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</si>
  <si>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</si>
  <si>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</si>
  <si>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</si>
  <si>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</si>
  <si>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</si>
  <si>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</si>
  <si>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</si>
  <si>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</si>
  <si>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</si>
  <si>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</si>
  <si>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</si>
  <si>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</si>
  <si>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</si>
  <si>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</si>
  <si>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</si>
  <si>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</si>
  <si>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</si>
  <si>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</si>
  <si>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</si>
  <si>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</si>
  <si>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</si>
  <si>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</si>
  <si>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</si>
  <si>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</si>
  <si>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</si>
  <si>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</si>
  <si>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</si>
  <si>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</si>
  <si>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</si>
  <si>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</si>
  <si>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</si>
  <si>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</si>
  <si>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</si>
  <si>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</si>
  <si>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</si>
  <si>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</si>
  <si>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</si>
  <si>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</si>
  <si>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</si>
  <si>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</si>
  <si>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</si>
  <si>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</si>
  <si>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</si>
  <si>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</si>
  <si>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</si>
  <si>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</si>
  <si>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</si>
  <si>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</si>
  <si>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</si>
  <si>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</si>
  <si>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</si>
  <si>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</si>
  <si>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</si>
  <si>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</si>
  <si>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</si>
  <si>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</si>
  <si>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</si>
  <si>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</si>
  <si>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</si>
  <si>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</si>
  <si>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</si>
  <si>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</si>
  <si>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</si>
  <si>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</si>
  <si>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</si>
  <si>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</si>
  <si>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</si>
  <si>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</si>
  <si>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</si>
  <si>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</si>
  <si>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</si>
  <si>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</si>
  <si>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</si>
  <si>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</si>
  <si>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</si>
  <si>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</si>
  <si>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</si>
  <si>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</si>
  <si>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</si>
  <si>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</si>
  <si>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</si>
  <si>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</si>
  <si>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</si>
  <si>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</si>
  <si>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</si>
  <si>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</si>
  <si>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</si>
  <si>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</si>
  <si>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</si>
  <si>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</si>
  <si>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</si>
  <si>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</si>
  <si>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</si>
  <si>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</si>
  <si>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</si>
  <si>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</si>
  <si>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</si>
  <si>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</si>
  <si>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</si>
  <si>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</si>
  <si>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</si>
  <si>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</si>
  <si>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</si>
  <si>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</si>
  <si>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</si>
  <si>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</si>
  <si>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</si>
  <si>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</si>
  <si>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</si>
  <si>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</si>
  <si>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</si>
  <si>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</si>
  <si>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</si>
  <si>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</si>
  <si>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</si>
  <si>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</si>
  <si>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</si>
  <si>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</si>
  <si>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</si>
  <si>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</si>
  <si>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</si>
  <si>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</si>
  <si>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</si>
  <si>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</si>
  <si>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</si>
  <si>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</si>
  <si>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</si>
  <si>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</si>
  <si>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</si>
  <si>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</si>
  <si>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</si>
  <si>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</si>
  <si>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</si>
  <si>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</si>
  <si>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</si>
  <si>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</si>
  <si>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</si>
  <si>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</si>
  <si>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</si>
  <si>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</si>
  <si>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</si>
  <si>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</si>
  <si>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</si>
  <si>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</si>
  <si>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</si>
  <si>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</si>
  <si>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</si>
  <si>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</si>
  <si>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</si>
  <si>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</si>
  <si>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</si>
  <si>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</si>
  <si>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</si>
  <si>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</si>
  <si>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</si>
  <si>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</si>
  <si>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</si>
  <si>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</si>
  <si>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</si>
  <si>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</si>
  <si>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</si>
  <si>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</si>
  <si>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</si>
  <si>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</si>
  <si>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</si>
  <si>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</si>
  <si>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</si>
  <si>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</si>
  <si>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</si>
  <si>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</si>
  <si>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</si>
  <si>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</si>
  <si>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</si>
  <si>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</si>
  <si>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</si>
  <si>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</si>
  <si>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</si>
  <si>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</si>
  <si>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</si>
  <si>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</si>
  <si>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</si>
  <si>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</si>
  <si>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</si>
  <si>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</si>
  <si>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</si>
  <si>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</si>
  <si>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</si>
  <si>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</si>
  <si>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</si>
  <si>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</si>
  <si>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</si>
  <si>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</si>
  <si>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</si>
  <si>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</si>
  <si>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</si>
  <si>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</si>
  <si>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</si>
  <si>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</si>
  <si>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</si>
  <si>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</si>
  <si>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</si>
  <si>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</si>
  <si>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</si>
  <si>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</si>
  <si>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</si>
  <si>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</si>
  <si>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</si>
  <si>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</si>
  <si>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</si>
  <si>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</si>
  <si>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</si>
  <si>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</si>
  <si>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</si>
  <si>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</si>
  <si>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</si>
  <si>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</si>
  <si>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</si>
  <si>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</si>
  <si>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</si>
  <si>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</si>
  <si>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</si>
  <si>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</si>
  <si>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</si>
  <si>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</si>
  <si>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</si>
  <si>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</si>
  <si>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</si>
  <si>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</si>
  <si>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</si>
  <si>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</si>
  <si>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</si>
  <si>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</si>
  <si>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</si>
  <si>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</si>
  <si>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</si>
  <si>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</si>
  <si>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</si>
  <si>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</si>
  <si>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</si>
  <si>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</si>
  <si>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</si>
  <si>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</si>
  <si>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</si>
  <si>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</si>
  <si>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</si>
  <si>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</si>
  <si>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</si>
  <si>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</si>
  <si>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</si>
  <si>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</si>
  <si>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</si>
  <si>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</si>
  <si>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</si>
  <si>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</si>
  <si>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</si>
  <si>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</si>
  <si>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</si>
  <si>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</si>
  <si>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</si>
  <si>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</si>
  <si>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</si>
  <si>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</si>
  <si>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</si>
  <si>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</si>
  <si>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</si>
  <si>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</si>
  <si>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</si>
  <si>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</si>
  <si>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</si>
  <si>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</si>
  <si>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</si>
  <si>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</si>
  <si>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</si>
  <si>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</si>
  <si>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</si>
  <si>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</si>
  <si>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</si>
  <si>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</si>
  <si>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</si>
  <si>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</si>
  <si>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</si>
  <si>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</si>
  <si>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</si>
  <si>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</si>
  <si>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</si>
  <si>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</si>
  <si>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</si>
  <si>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</si>
  <si>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</si>
  <si>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</si>
  <si>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</si>
  <si>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</si>
  <si>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</si>
  <si>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</si>
  <si>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</si>
  <si>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</si>
  <si>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</si>
  <si>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</si>
  <si>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</si>
  <si>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</si>
  <si>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</si>
  <si>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</si>
  <si>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</si>
  <si>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</si>
  <si>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</si>
  <si>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</si>
  <si>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</si>
  <si>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</si>
  <si>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</si>
  <si>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</si>
  <si>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</si>
  <si>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</si>
  <si>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</si>
  <si>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</si>
  <si>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</si>
  <si>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</si>
  <si>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</si>
  <si>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</si>
  <si>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</si>
  <si>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</si>
  <si>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</si>
  <si>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</si>
  <si>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</si>
  <si>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</si>
  <si>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</si>
  <si>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</si>
  <si>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</si>
  <si>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</si>
  <si>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</si>
  <si>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</si>
  <si>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</si>
  <si>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</si>
  <si>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</si>
  <si>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</si>
  <si>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</si>
  <si>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</si>
  <si>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</si>
  <si>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</si>
  <si>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</si>
  <si>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</si>
  <si>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</si>
  <si>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</si>
  <si>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</si>
  <si>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</si>
  <si>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</si>
  <si>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</si>
  <si>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</si>
  <si>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</si>
  <si>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</si>
  <si>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</si>
  <si>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</si>
  <si>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</si>
  <si>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</si>
  <si>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</si>
  <si>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</si>
  <si>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</si>
  <si>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</si>
  <si>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</si>
  <si>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</si>
  <si>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</si>
  <si>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</si>
  <si>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</si>
  <si>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</si>
  <si>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</si>
  <si>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</si>
  <si>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</si>
  <si>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</si>
  <si>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</si>
  <si>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</si>
  <si>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</si>
  <si>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</si>
  <si>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</si>
  <si>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</si>
  <si>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</si>
  <si>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</si>
  <si>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</si>
  <si>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</si>
  <si>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</si>
  <si>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</si>
  <si>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</si>
  <si>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</si>
  <si>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</si>
  <si>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</si>
  <si>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</si>
  <si>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</si>
  <si>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</si>
  <si>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</si>
  <si>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</si>
  <si>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</si>
  <si>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</si>
  <si>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</si>
  <si>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</si>
  <si>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</si>
  <si>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</si>
  <si>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</si>
  <si>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</si>
  <si>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</si>
  <si>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</si>
  <si>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</si>
  <si>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</si>
  <si>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</si>
  <si>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</si>
  <si>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</si>
  <si>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</si>
  <si>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</si>
  <si>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</si>
  <si>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</si>
  <si>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</si>
  <si>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</si>
  <si>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</si>
  <si>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</si>
  <si>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</si>
  <si>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</si>
  <si>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</si>
  <si>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</si>
  <si>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</si>
  <si>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</si>
  <si>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</si>
  <si>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</si>
  <si>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</si>
  <si>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</si>
  <si>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</si>
  <si>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</si>
  <si>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</si>
  <si>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</si>
  <si>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</si>
  <si>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</si>
  <si>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</si>
  <si>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</si>
  <si>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</si>
  <si>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</si>
  <si>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</si>
  <si>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</si>
  <si>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</si>
  <si>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</si>
  <si>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</si>
  <si>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</si>
  <si>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</si>
  <si>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</si>
  <si>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</si>
  <si>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</si>
  <si>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</si>
  <si>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</si>
  <si>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</si>
  <si>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</si>
  <si>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</si>
  <si>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</si>
  <si>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</si>
  <si>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</si>
  <si>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</si>
  <si>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</si>
  <si>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</si>
  <si>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</si>
  <si>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</si>
  <si>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</si>
  <si>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</si>
  <si>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</si>
  <si>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</si>
  <si>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</si>
  <si>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</si>
  <si>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</si>
  <si>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</si>
  <si>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</si>
  <si>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</si>
  <si>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</si>
  <si>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</si>
  <si>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</si>
  <si>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</si>
  <si>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</si>
  <si>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</si>
  <si>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</si>
  <si>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</si>
  <si>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</si>
  <si>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</si>
  <si>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</si>
  <si>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</si>
  <si>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</si>
  <si>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</si>
  <si>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</si>
  <si>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</si>
  <si>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</si>
  <si>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</si>
  <si>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</si>
  <si>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</si>
  <si>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</si>
  <si>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</si>
  <si>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</si>
  <si>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</si>
  <si>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</si>
  <si>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</si>
  <si>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</si>
  <si>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</si>
  <si>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</si>
  <si>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</si>
  <si>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</si>
  <si>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</si>
  <si>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</si>
  <si>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</si>
  <si>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</si>
  <si>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</si>
  <si>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</si>
  <si>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</si>
  <si>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</si>
  <si>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</si>
  <si>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</si>
  <si>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</si>
  <si>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</si>
  <si>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</si>
  <si>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</si>
  <si>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</si>
  <si>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</si>
  <si>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</si>
  <si>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</si>
  <si>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</si>
  <si>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</si>
  <si>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</si>
  <si>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</si>
  <si>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</si>
  <si>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</si>
  <si>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</si>
  <si>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</si>
  <si>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</si>
  <si>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</si>
  <si>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</si>
  <si>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</si>
  <si>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</si>
  <si>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</si>
  <si>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</si>
  <si>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</si>
  <si>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</si>
  <si>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</si>
  <si>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</si>
  <si>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</si>
  <si>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</si>
  <si>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</si>
  <si>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</si>
  <si>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</si>
  <si>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</si>
  <si>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</si>
  <si>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</si>
  <si>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</si>
  <si>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</si>
  <si>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</si>
  <si>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</si>
  <si>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</si>
  <si>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</si>
  <si>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</si>
  <si>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</si>
  <si>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</si>
  <si>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</si>
  <si>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</si>
  <si>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</si>
  <si>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</si>
  <si>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</si>
  <si>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</si>
  <si>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</si>
  <si>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</si>
  <si>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</si>
  <si>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</si>
  <si>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</si>
  <si>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</si>
  <si>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</si>
  <si>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</si>
  <si>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</si>
  <si>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</si>
  <si>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</si>
  <si>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</si>
  <si>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</si>
  <si>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</si>
  <si>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</si>
  <si>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</si>
  <si>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</si>
  <si>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</si>
  <si>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</si>
  <si>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</si>
  <si>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</si>
  <si>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</si>
  <si>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</si>
  <si>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</si>
  <si>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</si>
  <si>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</si>
  <si>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</si>
  <si>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</si>
  <si>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</si>
  <si>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</si>
  <si>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</si>
  <si>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</si>
  <si>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</si>
  <si>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</si>
  <si>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</si>
  <si>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</si>
  <si>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</si>
  <si>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</si>
  <si>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</si>
  <si>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</si>
  <si>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</si>
  <si>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</si>
  <si>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</si>
  <si>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</si>
  <si>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</si>
  <si>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</si>
  <si>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</si>
  <si>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</si>
  <si>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</si>
  <si>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</si>
  <si>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</si>
  <si>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</si>
  <si>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</si>
  <si>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</si>
  <si>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</si>
  <si>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</si>
  <si>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</si>
  <si>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</si>
  <si>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</si>
  <si>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</si>
  <si>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</si>
  <si>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</si>
  <si>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</si>
  <si>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</si>
  <si>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</si>
  <si>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</si>
  <si>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</si>
  <si>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</si>
  <si>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</si>
  <si>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</si>
  <si>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</si>
  <si>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</si>
  <si>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</si>
  <si>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</si>
  <si>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</si>
  <si>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</si>
  <si>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</si>
  <si>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</si>
  <si>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</si>
  <si>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</si>
  <si>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</si>
  <si>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</si>
  <si>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</si>
  <si>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</si>
  <si>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</si>
  <si>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</si>
  <si>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</si>
  <si>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</si>
  <si>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</si>
  <si>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</si>
  <si>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</si>
  <si>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</si>
  <si>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</si>
  <si>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</si>
  <si>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</si>
  <si>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</si>
  <si>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</si>
  <si>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</si>
  <si>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</si>
  <si>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</si>
  <si>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</si>
  <si>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</si>
  <si>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</si>
  <si>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</si>
  <si>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</si>
  <si>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</si>
  <si>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</si>
  <si>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</si>
  <si>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</si>
  <si>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</si>
  <si>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</si>
  <si>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</si>
  <si>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</si>
  <si>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</si>
  <si>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</si>
  <si>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</si>
  <si>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</si>
  <si>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</si>
  <si>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</si>
  <si>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</si>
  <si>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</si>
  <si>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</si>
  <si>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</si>
  <si>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</si>
  <si>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</si>
  <si>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</si>
  <si>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</si>
  <si>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</si>
  <si>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</si>
  <si>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</si>
  <si>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</si>
  <si>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</si>
  <si>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</si>
  <si>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</si>
  <si>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</si>
  <si>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</si>
  <si>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</si>
  <si>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</si>
  <si>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</si>
  <si>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</si>
  <si>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</si>
  <si>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</si>
  <si>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</si>
  <si>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</si>
  <si>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</si>
  <si>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</si>
  <si>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</si>
  <si>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</si>
  <si>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</si>
  <si>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</si>
  <si>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</si>
  <si>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</si>
  <si>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</si>
  <si>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</si>
  <si>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</si>
  <si>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</si>
  <si>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</si>
  <si>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</si>
  <si>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</si>
  <si>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</si>
  <si>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</si>
  <si>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</si>
  <si>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</si>
  <si>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</si>
  <si>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</si>
  <si>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</si>
  <si>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</si>
  <si>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</si>
  <si>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</si>
  <si>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</si>
  <si>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</si>
  <si>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</si>
  <si>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</si>
  <si>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</si>
  <si>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</si>
  <si>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</si>
  <si>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</si>
  <si>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</si>
  <si>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</si>
  <si>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</si>
  <si>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</si>
  <si>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</si>
  <si>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</si>
  <si>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</si>
  <si>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</si>
  <si>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</si>
  <si>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</si>
  <si>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</si>
  <si>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</si>
  <si>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</si>
  <si>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</si>
  <si>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</si>
  <si>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</si>
  <si>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</si>
  <si>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</si>
  <si>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</si>
  <si>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</si>
  <si>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</si>
  <si>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</si>
  <si>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</si>
  <si>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</si>
  <si>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</si>
  <si>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</si>
  <si>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</si>
  <si>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</si>
  <si>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</si>
  <si>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</si>
  <si>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</si>
  <si>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</si>
  <si>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</si>
  <si>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</si>
  <si>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</si>
  <si>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</si>
  <si>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</si>
  <si>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</si>
  <si>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</si>
  <si>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</si>
  <si>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</si>
  <si>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</si>
  <si>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</si>
  <si>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</si>
  <si>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</si>
  <si>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</si>
  <si>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</si>
  <si>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</si>
  <si>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</si>
  <si>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</si>
  <si>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</si>
  <si>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</si>
  <si>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</si>
  <si>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</si>
  <si>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</si>
  <si>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</si>
  <si>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</si>
  <si>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</si>
  <si>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</si>
  <si>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</si>
  <si>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</si>
  <si>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</si>
  <si>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</si>
  <si>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</si>
  <si>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</si>
  <si>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</si>
  <si>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</si>
  <si>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</si>
  <si>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</si>
  <si>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</si>
  <si>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</si>
  <si>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</si>
  <si>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</si>
  <si>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</si>
  <si>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</si>
  <si>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</si>
  <si>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</si>
  <si>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</si>
  <si>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</si>
  <si>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</si>
  <si>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</si>
  <si>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</si>
  <si>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</si>
  <si>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</si>
  <si>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</si>
  <si>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</si>
  <si>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</si>
  <si>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</si>
  <si>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</si>
  <si>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</si>
  <si>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</si>
  <si>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</si>
  <si>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</si>
  <si>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</si>
  <si>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</si>
  <si>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</si>
  <si>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</si>
  <si>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</si>
  <si>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</si>
  <si>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</si>
  <si>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</si>
  <si>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</si>
  <si>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</si>
  <si>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</si>
  <si>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</si>
  <si>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</si>
  <si>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</si>
  <si>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</si>
  <si>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</si>
  <si>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</si>
  <si>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</si>
  <si>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</si>
  <si>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</si>
  <si>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</si>
  <si>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</si>
  <si>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</si>
  <si>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</si>
  <si>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</si>
  <si>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</si>
  <si>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</si>
  <si>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</si>
  <si>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</si>
  <si>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</si>
  <si>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</si>
  <si>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</si>
  <si>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</si>
  <si>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</si>
  <si>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</si>
  <si>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</si>
  <si>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</si>
  <si>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</si>
  <si>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</si>
  <si>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</si>
  <si>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</si>
  <si>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</si>
  <si>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</si>
  <si>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</si>
  <si>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</si>
  <si>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</si>
  <si>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</si>
  <si>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</si>
  <si>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</si>
  <si>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</si>
  <si>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</si>
  <si>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</si>
  <si>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</si>
  <si>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</si>
  <si>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</si>
  <si>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</si>
  <si>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</si>
  <si>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</si>
  <si>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</si>
  <si>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</si>
  <si>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</si>
  <si>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</si>
  <si>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</si>
  <si>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</si>
  <si>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</si>
  <si>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</si>
  <si>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</si>
  <si>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</si>
  <si>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</si>
  <si>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</si>
  <si>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</si>
  <si>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</si>
  <si>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</si>
  <si>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</si>
  <si>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</si>
  <si>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</si>
  <si>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</si>
  <si>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</si>
  <si>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</si>
  <si>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</si>
  <si>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</si>
  <si>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</si>
  <si>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</si>
  <si>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</si>
  <si>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</si>
  <si>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</si>
  <si>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</si>
  <si>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</si>
  <si>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</si>
  <si>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</si>
  <si>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</si>
  <si>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</si>
  <si>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</si>
  <si>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</si>
  <si>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</si>
  <si>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</si>
  <si>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</si>
  <si>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</si>
  <si>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</si>
  <si>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</si>
  <si>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</si>
  <si>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</si>
  <si>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</si>
  <si>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</si>
  <si>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</si>
  <si>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</si>
  <si>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</si>
  <si>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</si>
  <si>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</si>
  <si>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</si>
  <si>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</si>
  <si>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</si>
  <si>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</si>
  <si>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</si>
  <si>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</si>
  <si>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</si>
  <si>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</si>
  <si>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</si>
  <si>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</si>
  <si>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</si>
  <si>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</si>
  <si>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</si>
  <si>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</si>
  <si>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</si>
  <si>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</si>
  <si>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</si>
  <si>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</si>
  <si>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</si>
  <si>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</si>
  <si>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</si>
  <si>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</si>
  <si>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</si>
  <si>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</si>
  <si>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</si>
  <si>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</si>
  <si>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</si>
  <si>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</si>
  <si>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</si>
  <si>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</si>
  <si>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</si>
  <si>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</si>
  <si>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</si>
  <si>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</si>
  <si>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</si>
  <si>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</si>
  <si>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</si>
  <si>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</si>
  <si>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</si>
  <si>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</si>
  <si>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</si>
  <si>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</si>
  <si>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</si>
  <si>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</si>
  <si>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</si>
  <si>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</si>
  <si>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</si>
  <si>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</si>
  <si>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</si>
  <si>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</si>
  <si>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</si>
  <si>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</si>
  <si>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</si>
  <si>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</si>
  <si>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</si>
  <si>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</si>
  <si>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</si>
  <si>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</si>
  <si>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</si>
  <si>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</si>
  <si>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</si>
  <si>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</si>
  <si>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</si>
  <si>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</si>
  <si>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</si>
  <si>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</si>
  <si>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</si>
  <si>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</si>
  <si>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</si>
  <si>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</si>
  <si>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</si>
  <si>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</si>
  <si>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</si>
  <si>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</si>
  <si>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</si>
  <si>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</si>
  <si>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</si>
  <si>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</si>
  <si>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</si>
  <si>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</si>
  <si>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</si>
  <si>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</si>
  <si>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</si>
  <si>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</si>
  <si>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</si>
  <si>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</si>
  <si>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</si>
  <si>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</si>
  <si>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</si>
  <si>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</si>
  <si>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</si>
  <si>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</si>
  <si>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</si>
  <si>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</si>
  <si>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</si>
  <si>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</si>
  <si>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</si>
  <si>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</si>
  <si>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</si>
  <si>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</si>
  <si>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</si>
  <si>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</si>
  <si>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</si>
  <si>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</si>
  <si>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</si>
  <si>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</si>
  <si>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</si>
  <si>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</si>
  <si>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</si>
  <si>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</si>
  <si>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</si>
  <si>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</si>
  <si>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</si>
  <si>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</si>
  <si>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</si>
  <si>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</si>
  <si>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</si>
  <si>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</si>
  <si>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</si>
  <si>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</si>
  <si>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</si>
  <si>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</si>
  <si>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</si>
  <si>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</si>
  <si>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</si>
  <si>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</si>
  <si>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</si>
  <si>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</si>
  <si>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</si>
  <si>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</si>
  <si>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</si>
  <si>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</si>
  <si>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</si>
  <si>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</si>
  <si>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</si>
  <si>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</si>
  <si>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</si>
  <si>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</si>
  <si>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</si>
  <si>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</si>
  <si>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</si>
  <si>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</si>
  <si>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</si>
  <si>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</si>
  <si>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</si>
  <si>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</si>
  <si>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</si>
  <si>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</si>
  <si>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</si>
  <si>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</si>
  <si>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</si>
  <si>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</si>
  <si>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</si>
  <si>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</si>
  <si>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</si>
  <si>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</si>
  <si>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</si>
  <si>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</si>
  <si>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</si>
  <si>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</si>
  <si>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</si>
  <si>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</si>
  <si>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</si>
  <si>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</si>
  <si>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</si>
  <si>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</si>
  <si>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</si>
  <si>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</si>
  <si>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</si>
  <si>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</si>
  <si>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</si>
  <si>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</si>
  <si>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</si>
  <si>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</si>
  <si>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</si>
  <si>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</si>
  <si>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</si>
  <si>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</si>
  <si>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</si>
  <si>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</si>
  <si>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</si>
  <si>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</si>
  <si>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</si>
  <si>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</si>
  <si>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</si>
  <si>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</si>
  <si>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</si>
  <si>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</si>
  <si>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</si>
  <si>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</si>
  <si>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</si>
  <si>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</si>
  <si>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</si>
  <si>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</si>
  <si>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</si>
  <si>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</si>
  <si>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</si>
  <si>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</si>
  <si>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</si>
  <si>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</si>
  <si>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</si>
  <si>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</si>
  <si>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</si>
  <si>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</si>
  <si>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</si>
  <si>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</si>
  <si>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</si>
  <si>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</si>
  <si>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</si>
  <si>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</si>
  <si>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</si>
  <si>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</si>
  <si>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</si>
  <si>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</si>
  <si>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</si>
  <si>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</si>
  <si>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</si>
  <si>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</si>
  <si>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</si>
  <si>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</si>
  <si>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</si>
  <si>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</si>
  <si>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</si>
  <si>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</si>
  <si>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</si>
  <si>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</si>
  <si>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</si>
  <si>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</si>
  <si>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</si>
  <si>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</si>
  <si>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</si>
  <si>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</si>
  <si>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</si>
  <si>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</si>
  <si>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</si>
  <si>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</si>
  <si>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</si>
  <si>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</si>
  <si>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</si>
  <si>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</si>
  <si>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</si>
  <si>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</si>
  <si>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</si>
  <si>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</si>
  <si>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</si>
  <si>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</si>
  <si>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</si>
  <si>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</si>
  <si>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</si>
  <si>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</si>
  <si>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</si>
  <si>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</si>
  <si>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</si>
  <si>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</si>
  <si>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</si>
  <si>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</si>
  <si>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</si>
  <si>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</si>
  <si>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</si>
  <si>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</si>
  <si>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</si>
  <si>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</si>
  <si>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</si>
  <si>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</si>
  <si>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</si>
  <si>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</si>
  <si>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</si>
  <si>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</si>
  <si>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</si>
  <si>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</si>
  <si>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</si>
  <si>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</si>
  <si>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</si>
  <si>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</si>
  <si>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</si>
  <si>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</si>
  <si>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</si>
  <si>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</si>
  <si>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</si>
  <si>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</si>
  <si>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</si>
  <si>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</si>
  <si>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</si>
  <si>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</si>
  <si>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</si>
  <si>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</si>
  <si>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</si>
  <si>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</si>
  <si>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</si>
  <si>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</si>
  <si>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</si>
  <si>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</si>
  <si>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</si>
  <si>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</si>
  <si>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</si>
  <si>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</si>
  <si>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</si>
  <si>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</si>
  <si>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</si>
  <si>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</si>
  <si>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</si>
  <si>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</si>
  <si>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</si>
  <si>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</si>
  <si>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</si>
  <si>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</si>
  <si>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</si>
  <si>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</si>
  <si>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</si>
  <si>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</si>
  <si>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</si>
  <si>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</si>
  <si>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</si>
  <si>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</si>
  <si>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</si>
  <si>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</si>
  <si>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</si>
  <si>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</si>
  <si>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</si>
  <si>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</si>
  <si>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</si>
  <si>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</si>
  <si>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</si>
  <si>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</si>
  <si>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</si>
  <si>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</si>
  <si>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</si>
  <si>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</si>
  <si>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</si>
  <si>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</si>
  <si>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</si>
  <si>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</si>
  <si>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</si>
  <si>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</si>
  <si>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</si>
  <si>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</si>
  <si>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</si>
  <si>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</si>
  <si>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</si>
  <si>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</si>
  <si>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</si>
  <si>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</si>
  <si>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</si>
  <si>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</si>
  <si>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</si>
  <si>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</si>
  <si>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</si>
  <si>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</si>
  <si>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</si>
  <si>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</si>
  <si>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</si>
  <si>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</si>
  <si>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</si>
  <si>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</si>
  <si>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</si>
  <si>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</si>
  <si>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</si>
  <si>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</si>
  <si>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</si>
  <si>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</si>
  <si>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</si>
  <si>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</si>
  <si>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</si>
  <si>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</si>
  <si>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</si>
  <si>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</si>
  <si>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</si>
  <si>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</si>
  <si>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</si>
  <si>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</si>
  <si>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</si>
  <si>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</si>
  <si>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</si>
  <si>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</si>
  <si>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</si>
  <si>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</si>
  <si>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</si>
  <si>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</si>
  <si>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</si>
  <si>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</si>
  <si>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</si>
  <si>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</si>
  <si>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</si>
  <si>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</si>
  <si>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</si>
  <si>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</si>
  <si>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</si>
  <si>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</si>
  <si>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</si>
  <si>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</si>
  <si>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</si>
  <si>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</si>
  <si>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</si>
  <si>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</si>
  <si>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</si>
  <si>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</si>
  <si>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</si>
  <si>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</si>
  <si>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</si>
  <si>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</si>
  <si>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</si>
  <si>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</si>
  <si>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</si>
  <si>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</si>
  <si>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</si>
  <si>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</si>
  <si>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</si>
  <si>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</si>
  <si>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</si>
  <si>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</si>
  <si>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</si>
  <si>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</si>
  <si>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</si>
  <si>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</si>
  <si>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</si>
  <si>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</si>
  <si>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</si>
  <si>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</si>
  <si>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</si>
  <si>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</si>
  <si>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</si>
  <si>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</si>
  <si>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</si>
  <si>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</si>
  <si>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</si>
  <si>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</si>
  <si>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</si>
  <si>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</si>
  <si>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</si>
  <si>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</si>
  <si>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</si>
  <si>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</si>
  <si>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</si>
  <si>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</si>
  <si>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</si>
  <si>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</si>
  <si>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</si>
  <si>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</si>
  <si>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</si>
  <si>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</si>
  <si>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</si>
  <si>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</si>
  <si>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</si>
  <si>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</si>
  <si>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</si>
  <si>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</si>
  <si>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</si>
  <si>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</si>
  <si>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</si>
  <si>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</si>
  <si>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</si>
  <si>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</si>
  <si>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</si>
  <si>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</si>
  <si>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</si>
  <si>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</si>
  <si>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</si>
  <si>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</si>
  <si>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</si>
  <si>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</si>
  <si>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</si>
  <si>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</si>
  <si>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</si>
  <si>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</si>
  <si>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</si>
  <si>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</si>
  <si>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</si>
  <si>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</si>
  <si>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</si>
  <si>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</si>
  <si>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</si>
  <si>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</si>
  <si>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</si>
  <si>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</si>
  <si>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</si>
  <si>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</si>
  <si>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</si>
  <si>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</si>
  <si>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</si>
  <si>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</si>
  <si>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</si>
  <si>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</si>
  <si>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</si>
  <si>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</si>
  <si>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</si>
  <si>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</si>
  <si>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</si>
  <si>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</si>
  <si>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</si>
  <si>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</si>
  <si>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</si>
  <si>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</si>
  <si>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</si>
  <si>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</si>
  <si>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</si>
  <si>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</si>
  <si>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</si>
  <si>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</si>
  <si>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</si>
  <si>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</si>
  <si>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</si>
  <si>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</si>
  <si>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</si>
  <si>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</si>
  <si>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</si>
  <si>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</si>
  <si>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</si>
  <si>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</si>
  <si>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</si>
  <si>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</si>
  <si>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</si>
  <si>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</si>
  <si>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</si>
  <si>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</si>
  <si>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</si>
  <si>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</si>
  <si>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</si>
  <si>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</si>
  <si>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</si>
  <si>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</si>
  <si>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</si>
  <si>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</si>
  <si>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</si>
  <si>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</si>
  <si>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</si>
  <si>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</si>
  <si>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</si>
  <si>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</si>
  <si>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</si>
  <si>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</si>
  <si>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</si>
  <si>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</si>
  <si>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</si>
  <si>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</si>
  <si>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</si>
  <si>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</si>
  <si>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</si>
  <si>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</si>
  <si>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</si>
  <si>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</si>
  <si>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</si>
  <si>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</si>
  <si>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</si>
  <si>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</si>
  <si>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</si>
  <si>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</si>
  <si>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</si>
  <si>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</si>
  <si>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</si>
  <si>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</si>
  <si>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</si>
  <si>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</si>
  <si>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</si>
  <si>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</si>
  <si>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</si>
  <si>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</si>
  <si>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</si>
  <si>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</si>
  <si>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</si>
  <si>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</si>
  <si>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</si>
  <si>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</si>
  <si>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</si>
  <si>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</si>
  <si>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</si>
  <si>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</si>
  <si>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</si>
  <si>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</si>
  <si>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</si>
  <si>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</si>
  <si>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</si>
  <si>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</si>
  <si>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</si>
  <si>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</si>
  <si>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</si>
  <si>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</si>
  <si>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</si>
  <si>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</si>
  <si>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</si>
  <si>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</si>
  <si>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</si>
  <si>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</si>
  <si>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</si>
  <si>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</si>
  <si>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</si>
  <si>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</si>
  <si>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</si>
  <si>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</si>
  <si>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</si>
  <si>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</si>
  <si>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</si>
  <si>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</si>
  <si>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</si>
  <si>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</si>
  <si>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</si>
  <si>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</si>
  <si>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</si>
  <si>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</si>
  <si>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</si>
  <si>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</si>
  <si>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</si>
  <si>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</si>
  <si>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</si>
  <si>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</si>
  <si>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</si>
  <si>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</si>
  <si>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</si>
  <si>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</si>
  <si>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</si>
  <si>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</si>
  <si>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</si>
  <si>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</si>
  <si>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</si>
  <si>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</si>
  <si>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</si>
  <si>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</si>
  <si>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</si>
  <si>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</si>
  <si>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</si>
  <si>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</si>
  <si>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</si>
  <si>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</si>
  <si>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</si>
  <si>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</si>
  <si>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</si>
  <si>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</si>
  <si>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</si>
  <si>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</si>
  <si>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</si>
  <si>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</si>
  <si>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</si>
  <si>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</si>
  <si>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</si>
  <si>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</si>
  <si>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</si>
  <si>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</si>
  <si>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</si>
  <si>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</si>
  <si>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</si>
  <si>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</si>
  <si>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</si>
  <si>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</si>
  <si>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</si>
  <si>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</si>
  <si>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</si>
  <si>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</si>
  <si>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</si>
  <si>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</si>
  <si>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</si>
  <si>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</si>
  <si>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</si>
  <si>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</si>
  <si>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</si>
  <si>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</si>
  <si>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</si>
  <si>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</si>
  <si>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</si>
  <si>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</si>
  <si>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</si>
  <si>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</si>
  <si>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</si>
  <si>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</si>
  <si>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</si>
  <si>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</si>
  <si>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</si>
  <si>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</si>
  <si>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</si>
  <si>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</si>
  <si>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</si>
  <si>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</si>
  <si>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</si>
  <si>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</si>
  <si>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</si>
  <si>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</si>
  <si>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</si>
  <si>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</si>
  <si>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</si>
  <si>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</si>
  <si>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</si>
  <si>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</si>
  <si>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</si>
  <si>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</si>
  <si>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</si>
  <si>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</si>
  <si>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</si>
  <si>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</si>
  <si>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</si>
  <si>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</si>
  <si>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</si>
  <si>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</si>
  <si>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</si>
  <si>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</si>
  <si>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</si>
  <si>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</si>
  <si>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</si>
  <si>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</si>
  <si>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</si>
  <si>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</si>
  <si>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</si>
  <si>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</si>
  <si>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</si>
  <si>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</si>
  <si>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</si>
  <si>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</si>
  <si>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</si>
  <si>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</si>
  <si>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</si>
  <si>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</si>
  <si>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</si>
  <si>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</si>
  <si>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</si>
  <si>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</si>
  <si>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</si>
  <si>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</si>
  <si>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</si>
  <si>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</si>
  <si>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</si>
  <si>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</si>
  <si>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</si>
  <si>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</si>
  <si>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</si>
  <si>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</si>
  <si>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</si>
  <si>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</si>
  <si>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</si>
  <si>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</si>
  <si>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</si>
  <si>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</si>
  <si>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</si>
  <si>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</si>
  <si>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</si>
  <si>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</si>
  <si>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</si>
  <si>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</si>
  <si>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</si>
  <si>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</si>
  <si>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</si>
  <si>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</si>
  <si>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</si>
  <si>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</si>
  <si>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</si>
  <si>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</si>
  <si>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</si>
  <si>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</si>
  <si>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</si>
  <si>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</si>
  <si>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</si>
  <si>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</si>
  <si>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</si>
  <si>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</si>
  <si>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</si>
  <si>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</si>
  <si>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</si>
  <si>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</si>
  <si>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</si>
  <si>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</si>
  <si>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</si>
  <si>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</si>
  <si>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</si>
  <si>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</si>
  <si>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</si>
  <si>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</si>
  <si>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</si>
  <si>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</si>
  <si>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</si>
  <si>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</si>
  <si>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</si>
  <si>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</si>
  <si>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</si>
  <si>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</si>
  <si>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</si>
  <si>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</si>
  <si>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</si>
  <si>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</si>
  <si>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</si>
  <si>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</si>
  <si>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</si>
  <si>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</si>
  <si>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</si>
  <si>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</si>
  <si>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</si>
  <si>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</si>
  <si>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</si>
  <si>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</si>
  <si>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</si>
  <si>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</si>
  <si>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</si>
  <si>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</si>
  <si>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</si>
  <si>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</si>
  <si>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</si>
  <si>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</si>
  <si>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</si>
  <si>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</si>
  <si>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</si>
  <si>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</si>
  <si>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</si>
  <si>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</si>
  <si>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</si>
  <si>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</si>
  <si>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</si>
  <si>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</si>
  <si>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</si>
  <si>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</si>
  <si>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</si>
  <si>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</si>
  <si>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</si>
  <si>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</si>
  <si>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</si>
  <si>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</si>
  <si>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</si>
  <si>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</si>
  <si>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</si>
  <si>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</si>
  <si>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</si>
  <si>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</si>
  <si>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</si>
  <si>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</si>
  <si>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</si>
  <si>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</si>
  <si>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</si>
  <si>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</si>
  <si>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</si>
  <si>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</si>
  <si>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</si>
  <si>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</si>
  <si>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</si>
  <si>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</si>
  <si>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</si>
  <si>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</si>
  <si>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</si>
  <si>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</si>
  <si>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</si>
  <si>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</si>
  <si>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</si>
  <si>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</si>
  <si>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</si>
  <si>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</si>
  <si>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</si>
  <si>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</si>
  <si>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</si>
  <si>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</si>
  <si>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</si>
  <si>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</si>
  <si>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</si>
  <si>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</si>
  <si>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</si>
  <si>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</si>
  <si>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</si>
  <si>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</si>
  <si>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</si>
  <si>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</si>
  <si>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</si>
  <si>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</si>
  <si>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</si>
  <si>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</si>
  <si>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</si>
  <si>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</si>
  <si>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</si>
  <si>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</si>
  <si>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</si>
  <si>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</si>
  <si>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</si>
  <si>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</si>
  <si>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</si>
  <si>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</si>
  <si>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</si>
  <si>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</si>
  <si>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</si>
  <si>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</si>
  <si>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</si>
  <si>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</si>
  <si>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</si>
  <si>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</si>
  <si>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</si>
  <si>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</si>
  <si>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</si>
  <si>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</si>
  <si>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</si>
  <si>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</si>
  <si>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</si>
  <si>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</si>
  <si>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</si>
  <si>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</si>
  <si>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</si>
  <si>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</si>
  <si>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</si>
  <si>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</si>
  <si>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</si>
  <si>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</si>
  <si>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</si>
  <si>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</si>
  <si>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</si>
  <si>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</si>
  <si>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</si>
  <si>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</si>
  <si>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</si>
  <si>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</si>
  <si>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</si>
  <si>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</si>
  <si>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</si>
  <si>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</si>
  <si>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</si>
  <si>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</si>
  <si>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</si>
  <si>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</si>
  <si>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</si>
  <si>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</si>
  <si>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</si>
  <si>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</si>
  <si>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</si>
  <si>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</si>
  <si>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</si>
  <si>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</si>
  <si>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</si>
  <si>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</si>
  <si>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</si>
  <si>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</si>
  <si>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</si>
  <si>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</si>
  <si>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</si>
  <si>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</si>
  <si>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</si>
  <si>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</si>
  <si>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</si>
  <si>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</si>
  <si>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</si>
  <si>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</si>
  <si>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</si>
  <si>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</si>
  <si>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</si>
  <si>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</si>
  <si>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</si>
  <si>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</si>
  <si>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</si>
  <si>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</si>
  <si>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</si>
  <si>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</si>
  <si>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</si>
  <si>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</si>
  <si>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</si>
  <si>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</si>
  <si>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</si>
  <si>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</si>
  <si>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</si>
  <si>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</si>
  <si>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</si>
  <si>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</si>
  <si>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</si>
  <si>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</si>
  <si>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</si>
  <si>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</si>
  <si>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</si>
  <si>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</si>
  <si>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</si>
  <si>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</si>
  <si>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</si>
  <si>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</si>
  <si>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</si>
  <si>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</si>
  <si>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</si>
  <si>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</si>
  <si>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</si>
  <si>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</si>
  <si>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</si>
  <si>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</si>
  <si>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</si>
  <si>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</si>
  <si>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</si>
  <si>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</si>
  <si>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</si>
  <si>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</si>
  <si>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</si>
  <si>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</si>
  <si>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</si>
  <si>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</si>
  <si>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</si>
  <si>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</si>
  <si>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</si>
  <si>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</si>
  <si>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</si>
  <si>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</si>
  <si>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</si>
  <si>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</si>
  <si>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</si>
  <si>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</si>
  <si>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</si>
  <si>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</si>
  <si>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</si>
  <si>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</si>
  <si>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</si>
  <si>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</si>
  <si>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</si>
  <si>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</si>
  <si>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</si>
  <si>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</si>
  <si>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</si>
  <si>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</si>
  <si>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</si>
  <si>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</si>
  <si>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</si>
  <si>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</si>
  <si>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</si>
  <si>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</si>
  <si>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</si>
  <si>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</si>
  <si>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</si>
  <si>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</si>
  <si>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</si>
  <si>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</si>
  <si>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</si>
  <si>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</si>
  <si>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</si>
  <si>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</si>
  <si>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</si>
  <si>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</si>
  <si>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</si>
  <si>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</si>
  <si>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</si>
  <si>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</si>
  <si>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</si>
  <si>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</si>
  <si>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</si>
  <si>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</si>
  <si>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</si>
  <si>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</si>
  <si>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</si>
  <si>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</si>
  <si>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</si>
  <si>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</si>
  <si>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</si>
  <si>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</si>
  <si>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</si>
  <si>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</si>
  <si>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</si>
  <si>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</si>
  <si>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</si>
  <si>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</si>
  <si>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</si>
  <si>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</si>
  <si>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</si>
  <si>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</si>
  <si>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</si>
  <si>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</si>
  <si>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</si>
  <si>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</si>
  <si>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</si>
  <si>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</si>
  <si>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</si>
  <si>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</si>
  <si>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</si>
  <si>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</si>
  <si>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</si>
  <si>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</si>
  <si>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</si>
  <si>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</si>
  <si>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</si>
  <si>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</si>
  <si>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</si>
  <si>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</si>
  <si>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</si>
  <si>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</si>
  <si>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</si>
  <si>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</si>
  <si>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</si>
  <si>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</si>
  <si>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</si>
  <si>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</si>
  <si>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</si>
  <si>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</si>
  <si>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</si>
  <si>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</si>
  <si>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</si>
  <si>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</si>
  <si>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</si>
  <si>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</si>
  <si>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</si>
  <si>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</si>
  <si>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</si>
  <si>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</si>
  <si>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</si>
  <si>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</si>
  <si>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</si>
  <si>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</si>
  <si>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</si>
  <si>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</si>
  <si>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</si>
  <si>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</si>
  <si>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</si>
  <si>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</si>
  <si>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</si>
  <si>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</si>
  <si>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</si>
  <si>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</si>
  <si>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</si>
  <si>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</si>
  <si>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</si>
  <si>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</si>
  <si>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</si>
  <si>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</si>
  <si>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</si>
  <si>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</si>
  <si>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</si>
  <si>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</si>
  <si>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</si>
  <si>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</si>
  <si>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</si>
  <si>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</si>
  <si>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</si>
  <si>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</si>
  <si>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</si>
  <si>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</si>
  <si>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</si>
  <si>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</si>
  <si>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</si>
  <si>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</si>
  <si>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</si>
  <si>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</si>
  <si>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</si>
  <si>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</si>
  <si>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</si>
  <si>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</si>
  <si>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</si>
  <si>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</si>
  <si>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</si>
  <si>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</si>
  <si>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</si>
  <si>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</si>
  <si>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</si>
  <si>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</si>
  <si>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</si>
  <si>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</si>
  <si>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</si>
  <si>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</si>
  <si>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</si>
  <si>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</si>
  <si>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</si>
  <si>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</si>
  <si>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</si>
  <si>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</si>
  <si>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</si>
  <si>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</si>
  <si>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</si>
  <si>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</si>
  <si>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</si>
  <si>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</si>
  <si>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</si>
  <si>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</si>
  <si>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</si>
  <si>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</si>
  <si>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</si>
  <si>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</si>
  <si>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</si>
  <si>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</si>
  <si>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</si>
  <si>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</si>
  <si>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</si>
  <si>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</si>
  <si>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</si>
  <si>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</si>
  <si>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</si>
  <si>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</si>
  <si>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</si>
  <si>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</si>
  <si>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</si>
  <si>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</si>
  <si>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</si>
  <si>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</si>
  <si>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</si>
  <si>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</si>
  <si>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</si>
  <si>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</si>
  <si>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</si>
  <si>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</si>
  <si>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</si>
  <si>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</si>
  <si>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</si>
  <si>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</si>
  <si>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</si>
  <si>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</si>
  <si>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</si>
  <si>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</si>
  <si>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</si>
  <si>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</si>
  <si>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</si>
  <si>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</si>
  <si>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</si>
  <si>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</si>
  <si>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</si>
  <si>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</si>
  <si>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</si>
  <si>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</si>
  <si>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</si>
  <si>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</si>
  <si>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</si>
  <si>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</si>
  <si>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</si>
  <si>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</si>
  <si>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</si>
  <si>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</si>
  <si>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</si>
  <si>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</si>
  <si>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</si>
  <si>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</si>
  <si>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</si>
  <si>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</si>
  <si>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</si>
  <si>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</si>
  <si>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</si>
  <si>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</si>
  <si>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</si>
  <si>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</si>
  <si>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</si>
  <si>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</si>
  <si>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</si>
  <si>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</si>
  <si>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</si>
  <si>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</si>
  <si>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</si>
  <si>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</si>
  <si>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</si>
  <si>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</si>
  <si>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</si>
  <si>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</si>
  <si>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</si>
  <si>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</si>
  <si>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</si>
  <si>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</si>
  <si>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</si>
  <si>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</si>
  <si>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</si>
  <si>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</si>
  <si>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</si>
  <si>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</si>
  <si>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</si>
  <si>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</si>
  <si>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</si>
  <si>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</si>
  <si>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</si>
  <si>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</si>
  <si>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</si>
  <si>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</si>
  <si>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</si>
  <si>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</si>
  <si>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</si>
  <si>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</si>
  <si>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</si>
  <si>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</si>
  <si>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</si>
  <si>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</si>
  <si>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</si>
  <si>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</si>
  <si>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</si>
  <si>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</si>
  <si>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</si>
  <si>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</si>
  <si>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</si>
  <si>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</si>
  <si>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</si>
  <si>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</si>
  <si>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</si>
  <si>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</si>
  <si>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</si>
  <si>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</si>
  <si>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</si>
  <si>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</si>
  <si>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</si>
  <si>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</si>
  <si>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</si>
  <si>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</si>
  <si>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</si>
  <si>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</si>
  <si>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</si>
  <si>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</si>
  <si>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</si>
  <si>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</si>
  <si>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</si>
  <si>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</si>
  <si>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</si>
  <si>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</si>
  <si>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</si>
  <si>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</si>
  <si>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</si>
  <si>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</si>
  <si>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</si>
  <si>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</si>
  <si>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</si>
  <si>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</si>
  <si>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</si>
  <si>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</si>
  <si>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</si>
  <si>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</si>
  <si>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</si>
  <si>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</si>
  <si>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</si>
  <si>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</si>
  <si>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</si>
  <si>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</si>
  <si>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</si>
  <si>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</si>
  <si>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</si>
  <si>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</si>
  <si>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</si>
  <si>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</si>
  <si>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</si>
  <si>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</si>
  <si>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</si>
  <si>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</si>
  <si>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</si>
  <si>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</si>
  <si>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</si>
  <si>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</si>
  <si>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</si>
  <si>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</si>
  <si>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</si>
  <si>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</si>
  <si>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</si>
  <si>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</si>
  <si>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</si>
  <si>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</si>
  <si>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</si>
  <si>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</si>
  <si>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</si>
  <si>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</si>
  <si>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</si>
  <si>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</si>
  <si>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</si>
  <si>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</si>
  <si>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</si>
  <si>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</si>
  <si>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</si>
  <si>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</si>
  <si>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</si>
  <si>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</si>
  <si>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</si>
  <si>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</si>
  <si>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</si>
  <si>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</si>
  <si>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</si>
  <si>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</si>
  <si>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</si>
  <si>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</si>
  <si>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</si>
  <si>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</si>
  <si>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</si>
  <si>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</si>
  <si>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</si>
  <si>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</si>
  <si>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</si>
  <si>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</si>
  <si>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</si>
  <si>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</si>
  <si>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</si>
  <si>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</si>
  <si>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</si>
  <si>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</si>
  <si>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</si>
  <si>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</si>
  <si>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</si>
  <si>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</si>
  <si>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</si>
  <si>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</si>
  <si>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</si>
  <si>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</si>
  <si>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</si>
  <si>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</si>
  <si>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</si>
  <si>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</si>
  <si>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</si>
  <si>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</si>
  <si>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</si>
  <si>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</si>
  <si>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</si>
  <si>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</si>
  <si>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</si>
  <si>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</si>
  <si>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</si>
  <si>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</si>
  <si>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</si>
  <si>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</si>
  <si>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</si>
  <si>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</si>
  <si>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</si>
  <si>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</si>
  <si>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</si>
  <si>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</si>
  <si>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</si>
  <si>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</si>
  <si>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</si>
  <si>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</si>
  <si>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</si>
  <si>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</si>
  <si>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</si>
  <si>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</si>
  <si>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</si>
  <si>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</si>
  <si>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</si>
  <si>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</si>
  <si>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</si>
  <si>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</si>
  <si>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</si>
  <si>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</si>
  <si>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</si>
  <si>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</si>
  <si>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</si>
  <si>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</si>
  <si>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</si>
  <si>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</si>
  <si>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</si>
  <si>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</si>
  <si>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</si>
  <si>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</si>
  <si>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</si>
  <si>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</si>
  <si>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</si>
  <si>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</si>
  <si>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</si>
  <si>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</si>
  <si>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</si>
  <si>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</si>
  <si>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</si>
  <si>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</si>
  <si>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</si>
  <si>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</si>
  <si>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</si>
  <si>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</si>
  <si>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</si>
  <si>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</si>
  <si>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</si>
  <si>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</si>
  <si>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</si>
  <si>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</si>
  <si>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</si>
  <si>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</si>
  <si>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</si>
  <si>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</si>
  <si>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</si>
  <si>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</si>
  <si>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</si>
  <si>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</si>
  <si>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</si>
  <si>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</si>
  <si>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</si>
  <si>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</si>
  <si>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</si>
  <si>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</si>
  <si>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</si>
  <si>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</si>
  <si>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</si>
  <si>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</si>
  <si>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</si>
  <si>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</si>
  <si>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</si>
  <si>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</si>
  <si>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</si>
  <si>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</si>
  <si>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</si>
  <si>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</si>
  <si>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</si>
  <si>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</si>
  <si>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</si>
  <si>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</si>
  <si>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</si>
  <si>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</si>
  <si>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</si>
  <si>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</si>
  <si>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</si>
  <si>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</si>
  <si>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</si>
  <si>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</si>
  <si>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</si>
  <si>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</si>
  <si>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</si>
  <si>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</si>
  <si>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</si>
  <si>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</si>
  <si>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</si>
  <si>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</si>
  <si>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</si>
  <si>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</si>
  <si>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</si>
  <si>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</si>
  <si>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</si>
  <si>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</si>
  <si>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</si>
  <si>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</si>
  <si>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</si>
  <si>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</si>
  <si>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</si>
  <si>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</si>
  <si>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</si>
  <si>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</si>
  <si>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</si>
  <si>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</si>
  <si>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</si>
  <si>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</si>
  <si>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</si>
  <si>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</si>
  <si>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</si>
  <si>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</si>
  <si>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</si>
  <si>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</si>
  <si>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</si>
  <si>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</si>
  <si>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</si>
  <si>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</si>
  <si>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</si>
  <si>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</si>
  <si>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</si>
  <si>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</si>
  <si>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</si>
  <si>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</si>
  <si>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</si>
  <si>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</si>
  <si>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</si>
  <si>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</si>
  <si>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</si>
  <si>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</si>
  <si>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</si>
  <si>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</si>
  <si>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</si>
  <si>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</si>
  <si>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</si>
  <si>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</si>
  <si>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</si>
  <si>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</si>
  <si>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</si>
  <si>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</si>
  <si>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</si>
  <si>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</si>
  <si>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</si>
  <si>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</si>
  <si>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</si>
  <si>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</si>
  <si>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</si>
  <si>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</si>
  <si>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</si>
  <si>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</si>
  <si>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</si>
  <si>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</si>
  <si>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</si>
  <si>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</si>
  <si>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</si>
  <si>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</si>
  <si>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</si>
  <si>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</si>
  <si>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</si>
  <si>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</si>
  <si>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</si>
  <si>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</si>
  <si>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</si>
  <si>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</si>
  <si>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</si>
  <si>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</si>
  <si>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</si>
  <si>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</si>
  <si>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</si>
  <si>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</si>
  <si>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</si>
  <si>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</si>
  <si>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</si>
  <si>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</si>
  <si>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</si>
  <si>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</si>
  <si>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</si>
  <si>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</si>
  <si>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</si>
  <si>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</si>
  <si>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</si>
  <si>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</si>
  <si>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</si>
  <si>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</si>
  <si>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</si>
  <si>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</si>
  <si>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</si>
  <si>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</si>
  <si>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</si>
  <si>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</si>
  <si>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</si>
  <si>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</si>
  <si>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</si>
  <si>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</si>
  <si>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</si>
  <si>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</si>
  <si>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</si>
  <si>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</si>
  <si>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</si>
  <si>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</si>
  <si>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</si>
  <si>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</si>
  <si>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</si>
  <si>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</si>
  <si>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</si>
  <si>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</si>
  <si>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</si>
  <si>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</si>
  <si>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</si>
  <si>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</si>
  <si>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</si>
  <si>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</si>
  <si>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</si>
  <si>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</si>
  <si>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</si>
  <si>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</si>
  <si>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</si>
  <si>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</si>
  <si>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</si>
  <si>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</si>
  <si>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</si>
  <si>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</si>
  <si>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</si>
  <si>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</si>
  <si>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</si>
  <si>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</si>
  <si>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</si>
  <si>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</si>
  <si>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</si>
  <si>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</si>
  <si>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</si>
  <si>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</si>
  <si>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</si>
  <si>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</si>
  <si>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</si>
  <si>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</si>
  <si>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</si>
  <si>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</si>
  <si>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</si>
  <si>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</si>
  <si>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</si>
  <si>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</si>
  <si>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</si>
  <si>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</si>
  <si>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</si>
  <si>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</si>
  <si>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</si>
  <si>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</si>
  <si>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</si>
  <si>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</si>
  <si>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</si>
  <si>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</si>
  <si>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</si>
  <si>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</si>
  <si>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</si>
  <si>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</si>
  <si>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</si>
  <si>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</si>
  <si>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</si>
  <si>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</si>
  <si>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</si>
  <si>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</si>
  <si>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</si>
  <si>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</si>
  <si>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</si>
  <si>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</si>
  <si>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</si>
  <si>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</si>
  <si>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</si>
  <si>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</si>
  <si>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</si>
  <si>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</si>
  <si>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</si>
  <si>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</si>
  <si>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</si>
  <si>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</si>
  <si>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</si>
  <si>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</si>
  <si>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</si>
  <si>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</si>
  <si>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</si>
  <si>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</si>
  <si>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</si>
  <si>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</si>
  <si>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</si>
  <si>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</si>
  <si>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</si>
  <si>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</si>
  <si>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</si>
  <si>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</si>
  <si>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</si>
  <si>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</si>
  <si>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</si>
  <si>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</si>
  <si>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</si>
  <si>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</si>
  <si>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</si>
  <si>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</si>
  <si>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</si>
  <si>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</si>
  <si>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</si>
  <si>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</si>
  <si>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</si>
  <si>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</si>
  <si>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</si>
  <si>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</si>
  <si>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</si>
  <si>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</si>
  <si>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</si>
  <si>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</si>
  <si>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</si>
  <si>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</si>
  <si>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</si>
  <si>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</si>
  <si>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</si>
  <si>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</si>
  <si>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</si>
  <si>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</si>
  <si>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</si>
  <si>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</si>
  <si>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</si>
  <si>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</si>
  <si>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</si>
  <si>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</si>
  <si>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</si>
  <si>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</si>
  <si>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</si>
  <si>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</si>
  <si>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</si>
  <si>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</si>
  <si>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</si>
  <si>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</si>
  <si>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</si>
  <si>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</si>
  <si>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</si>
  <si>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</si>
  <si>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</si>
  <si>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</si>
  <si>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</si>
  <si>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</si>
  <si>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</si>
  <si>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</si>
  <si>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</si>
  <si>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</si>
  <si>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</si>
  <si>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</si>
  <si>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</si>
  <si>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</si>
  <si>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</si>
  <si>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</si>
  <si>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</si>
  <si>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</si>
  <si>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</si>
  <si>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</si>
  <si>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</si>
  <si>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</si>
  <si>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</si>
  <si>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</si>
  <si>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</si>
  <si>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</si>
  <si>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</si>
  <si>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</si>
  <si>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</si>
  <si>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</si>
  <si>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</si>
  <si>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</si>
  <si>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</si>
  <si>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</si>
  <si>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</si>
  <si>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</si>
  <si>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</si>
  <si>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</si>
  <si>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</si>
  <si>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</si>
  <si>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</si>
  <si>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</si>
  <si>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</si>
  <si>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</si>
  <si>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</si>
  <si>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</si>
  <si>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</si>
  <si>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</si>
  <si>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</si>
  <si>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</si>
  <si>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</si>
  <si>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</si>
  <si>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</si>
  <si>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</si>
  <si>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</si>
  <si>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</si>
  <si>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</si>
  <si>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</si>
  <si>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</si>
  <si>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</si>
  <si>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</si>
  <si>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</si>
  <si>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</si>
  <si>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</si>
  <si>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</si>
  <si>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</si>
  <si>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</si>
  <si>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</si>
  <si>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</si>
  <si>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</si>
  <si>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</si>
  <si>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</si>
  <si>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</si>
  <si>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</si>
  <si>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</si>
  <si>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</si>
  <si>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</si>
  <si>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</si>
  <si>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</si>
  <si>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</si>
  <si>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</si>
  <si>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</si>
  <si>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</si>
  <si>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</si>
  <si>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</si>
  <si>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</si>
  <si>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</si>
  <si>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</si>
  <si>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</si>
  <si>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</si>
  <si>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</si>
  <si>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</si>
  <si>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</si>
  <si>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</si>
  <si>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</si>
  <si>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</si>
  <si>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</si>
  <si>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</si>
  <si>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</si>
  <si>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</si>
  <si>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</si>
  <si>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</si>
  <si>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</si>
  <si>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</si>
  <si>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</si>
  <si>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</si>
  <si>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</si>
  <si>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</si>
  <si>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</si>
  <si>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</si>
  <si>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</si>
  <si>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</si>
  <si>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</si>
  <si>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</si>
  <si>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</si>
  <si>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</si>
  <si>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</si>
  <si>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</si>
  <si>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</si>
  <si>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</si>
  <si>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</si>
  <si>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</si>
  <si>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</si>
  <si>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</si>
  <si>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</si>
  <si>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</si>
  <si>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</si>
  <si>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</si>
  <si>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</si>
  <si>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</si>
  <si>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</si>
  <si>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</si>
  <si>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</si>
  <si>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</si>
  <si>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</si>
  <si>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</si>
  <si>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</si>
  <si>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</si>
  <si>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</si>
  <si>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</si>
  <si>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</si>
  <si>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</si>
  <si>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</si>
  <si>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</si>
  <si>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</si>
  <si>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</si>
  <si>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</si>
  <si>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</si>
  <si>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</si>
  <si>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</si>
  <si>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</si>
  <si>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</si>
  <si>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</si>
  <si>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</si>
  <si>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</si>
  <si>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</si>
  <si>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</si>
  <si>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</si>
  <si>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</si>
  <si>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</si>
  <si>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</si>
  <si>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</si>
  <si>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</si>
  <si>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</si>
  <si>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</si>
  <si>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</si>
  <si>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</si>
  <si>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</si>
  <si>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</si>
  <si>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</si>
  <si>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</si>
  <si>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</si>
  <si>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</si>
  <si>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</si>
  <si>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</si>
  <si>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</si>
  <si>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</si>
  <si>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</si>
  <si>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</si>
  <si>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</si>
  <si>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</si>
  <si>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</si>
  <si>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</si>
  <si>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</si>
  <si>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</si>
  <si>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</si>
  <si>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</si>
  <si>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</si>
  <si>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</si>
  <si>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</si>
  <si>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</si>
  <si>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</si>
  <si>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</si>
  <si>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</si>
  <si>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</si>
  <si>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</si>
  <si>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</si>
  <si>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</si>
  <si>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</si>
  <si>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</si>
  <si>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</si>
  <si>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</si>
  <si>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</si>
  <si>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</si>
  <si>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</si>
  <si>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</si>
  <si>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</si>
  <si>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</si>
  <si>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</si>
  <si>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</si>
  <si>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</si>
  <si>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</si>
  <si>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</si>
  <si>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</si>
  <si>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</si>
  <si>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</si>
  <si>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</si>
  <si>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</si>
  <si>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</si>
  <si>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</si>
  <si>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</si>
  <si>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</si>
  <si>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</si>
  <si>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</si>
  <si>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</si>
  <si>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</si>
  <si>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</si>
  <si>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</si>
  <si>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</si>
  <si>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</si>
  <si>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</si>
  <si>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</si>
  <si>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</si>
  <si>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</si>
  <si>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</si>
  <si>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</si>
  <si>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</si>
  <si>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</si>
  <si>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</si>
  <si>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</si>
  <si>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</si>
  <si>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</si>
  <si>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</si>
  <si>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</si>
  <si>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</si>
  <si>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</si>
  <si>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</si>
  <si>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</si>
  <si>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</si>
  <si>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</si>
  <si>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</si>
  <si>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</si>
  <si>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</si>
  <si>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</si>
  <si>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</si>
  <si>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</si>
  <si>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</si>
  <si>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</si>
  <si>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</si>
  <si>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</si>
  <si>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</si>
  <si>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</si>
  <si>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</si>
  <si>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</si>
  <si>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</si>
  <si>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</si>
  <si>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</si>
  <si>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</si>
  <si>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</si>
  <si>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</si>
  <si>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</si>
  <si>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</si>
  <si>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</si>
  <si>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</si>
  <si>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</si>
  <si>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</si>
  <si>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</si>
  <si>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</si>
  <si>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</si>
  <si>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</si>
  <si>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</si>
  <si>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</si>
  <si>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</si>
  <si>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</si>
  <si>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</si>
  <si>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</si>
  <si>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</si>
  <si>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</si>
  <si>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</si>
  <si>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</si>
  <si>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</si>
  <si>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</si>
  <si>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</si>
  <si>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</si>
  <si>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</si>
  <si>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</si>
  <si>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</si>
  <si>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</si>
  <si>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</si>
  <si>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</si>
  <si>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</si>
  <si>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</si>
  <si>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</si>
  <si>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</si>
  <si>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</si>
  <si>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</si>
  <si>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</si>
  <si>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</si>
  <si>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</si>
  <si>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</si>
  <si>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</si>
  <si>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</si>
  <si>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</si>
  <si>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</si>
  <si>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</si>
  <si>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</si>
  <si>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</si>
  <si>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</si>
  <si>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</si>
  <si>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</si>
  <si>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</si>
  <si>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</si>
  <si>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</si>
  <si>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</si>
  <si>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</si>
  <si>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</si>
  <si>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</si>
  <si>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</si>
  <si>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</si>
  <si>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</si>
  <si>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</si>
  <si>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</si>
  <si>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</si>
  <si>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</si>
  <si>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</si>
  <si>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</si>
  <si>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</si>
  <si>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</si>
  <si>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</si>
  <si>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</si>
  <si>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</si>
  <si>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</si>
  <si>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</si>
  <si>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</si>
  <si>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</si>
  <si>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</si>
  <si>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</si>
  <si>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</si>
  <si>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</si>
  <si>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</si>
  <si>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</si>
  <si>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</si>
  <si>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</si>
  <si>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</si>
  <si>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</si>
  <si>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</si>
  <si>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</si>
  <si>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</si>
  <si>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</si>
  <si>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</si>
  <si>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</si>
  <si>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</si>
  <si>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</si>
  <si>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</si>
  <si>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</si>
  <si>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</si>
  <si>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</si>
  <si>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</si>
  <si>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</si>
  <si>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</si>
  <si>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</si>
  <si>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</si>
  <si>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</si>
  <si>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</si>
  <si>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</si>
  <si>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</si>
  <si>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</si>
  <si>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</si>
  <si>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</si>
  <si>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</si>
  <si>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</si>
  <si>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</si>
  <si>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</si>
  <si>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</si>
  <si>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</si>
  <si>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</si>
  <si>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</si>
  <si>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</si>
  <si>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</si>
  <si>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</si>
  <si>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</si>
  <si>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</si>
  <si>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</si>
  <si>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</si>
  <si>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</si>
  <si>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</si>
  <si>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</si>
  <si>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</si>
  <si>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</si>
  <si>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</si>
  <si>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</si>
  <si>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</si>
  <si>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</si>
  <si>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</si>
  <si>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</si>
  <si>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</si>
  <si>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</si>
  <si>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</si>
  <si>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</si>
  <si>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</si>
  <si>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</si>
  <si>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</si>
  <si>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</si>
  <si>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</si>
  <si>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</si>
  <si>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</si>
  <si>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</si>
  <si>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</si>
  <si>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</si>
  <si>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</si>
  <si>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</si>
  <si>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</si>
  <si>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</si>
  <si>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</si>
  <si>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</si>
  <si>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</si>
  <si>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</si>
  <si>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</si>
  <si>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</si>
  <si>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</si>
  <si>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</si>
  <si>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</si>
  <si>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</si>
  <si>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</si>
  <si>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</si>
  <si>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</si>
  <si>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</si>
  <si>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</si>
  <si>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</si>
  <si>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</si>
  <si>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</si>
  <si>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</si>
  <si>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</si>
  <si>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</si>
  <si>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</si>
  <si>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</si>
  <si>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</si>
  <si>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</si>
  <si>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</si>
  <si>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</si>
  <si>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</si>
  <si>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</si>
  <si>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</si>
  <si>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</si>
  <si>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</si>
  <si>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</si>
  <si>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</si>
  <si>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</si>
  <si>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</si>
  <si>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</si>
  <si>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</si>
  <si>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</si>
  <si>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</si>
  <si>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</si>
  <si>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</si>
  <si>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</si>
  <si>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</si>
  <si>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</si>
  <si>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</si>
  <si>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</si>
  <si>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</si>
  <si>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</si>
  <si>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</si>
  <si>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</si>
  <si>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</si>
  <si>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</si>
  <si>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</si>
  <si>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</si>
  <si>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</si>
  <si>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</si>
  <si>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</si>
  <si>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</si>
  <si>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</si>
  <si>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</si>
  <si>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</si>
  <si>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</si>
  <si>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</si>
  <si>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</si>
  <si>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</si>
  <si>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</si>
  <si>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</si>
  <si>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</si>
  <si>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</si>
  <si>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</si>
  <si>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</si>
  <si>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</si>
  <si>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</si>
  <si>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</si>
  <si>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</si>
  <si>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</si>
  <si>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</si>
  <si>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</si>
  <si>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</si>
  <si>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</si>
  <si>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</si>
  <si>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</si>
  <si>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</si>
  <si>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</si>
  <si>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</si>
  <si>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</si>
  <si>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</si>
  <si>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</si>
  <si>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</si>
  <si>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</si>
  <si>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</si>
  <si>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</si>
  <si>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</si>
  <si>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</si>
  <si>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</si>
  <si>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</si>
  <si>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</si>
  <si>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</si>
  <si>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</si>
  <si>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</si>
  <si>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</si>
  <si>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</si>
  <si>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</si>
  <si>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</si>
  <si>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</si>
  <si>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</si>
  <si>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</si>
  <si>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</si>
  <si>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</si>
  <si>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</si>
  <si>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</si>
  <si>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</si>
  <si>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</si>
  <si>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</si>
  <si>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</si>
  <si>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</si>
  <si>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</si>
  <si>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</si>
  <si>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</si>
  <si>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</si>
  <si>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</si>
  <si>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</si>
  <si>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</si>
  <si>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</si>
  <si>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</si>
  <si>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</si>
  <si>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</si>
  <si>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</si>
  <si>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</si>
  <si>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</si>
  <si>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</si>
  <si>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</si>
  <si>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</si>
  <si>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</si>
  <si>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</si>
  <si>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</si>
  <si>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</si>
  <si>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</si>
  <si>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</si>
  <si>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</si>
  <si>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</si>
  <si>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</si>
  <si>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</si>
  <si>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</si>
  <si>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</si>
  <si>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</si>
  <si>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</si>
  <si>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</si>
  <si>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</si>
  <si>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</si>
  <si>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</si>
  <si>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</si>
  <si>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</si>
  <si>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</si>
  <si>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</si>
  <si>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</si>
  <si>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</si>
  <si>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</si>
  <si>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</si>
  <si>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</si>
  <si>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</si>
  <si>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</si>
  <si>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</si>
  <si>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</si>
  <si>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</si>
  <si>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</si>
  <si>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</si>
  <si>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</si>
  <si>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</si>
  <si>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</si>
  <si>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</si>
  <si>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</si>
  <si>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</si>
  <si>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</si>
  <si>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</si>
  <si>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</si>
  <si>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</si>
  <si>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</si>
  <si>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</si>
  <si>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</si>
  <si>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</si>
  <si>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</si>
  <si>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</si>
  <si>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</si>
  <si>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</si>
  <si>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</si>
  <si>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</si>
  <si>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</si>
  <si>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</si>
  <si>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</si>
  <si>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</si>
  <si>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</si>
  <si>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</si>
  <si>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</si>
  <si>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</si>
  <si>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</si>
  <si>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</si>
  <si>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</si>
  <si>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</si>
  <si>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</si>
  <si>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</si>
  <si>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</si>
  <si>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</si>
  <si>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</si>
  <si>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</si>
  <si>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</si>
  <si>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</si>
  <si>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</si>
  <si>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</si>
  <si>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</si>
  <si>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</si>
  <si>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</si>
  <si>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</si>
  <si>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</si>
  <si>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</si>
  <si>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</si>
  <si>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</si>
  <si>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</si>
  <si>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</si>
  <si>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</si>
  <si>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</si>
  <si>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</si>
  <si>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</si>
  <si>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</si>
  <si>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</si>
  <si>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</si>
  <si>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</si>
  <si>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</si>
  <si>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</si>
  <si>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</si>
  <si>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</si>
  <si>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</si>
  <si>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</si>
  <si>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</si>
  <si>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</si>
  <si>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</si>
  <si>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</si>
  <si>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</si>
  <si>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</si>
  <si>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</si>
  <si>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</si>
  <si>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</si>
  <si>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</si>
  <si>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</si>
  <si>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</si>
  <si>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</si>
  <si>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</si>
  <si>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</si>
  <si>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</si>
  <si>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</si>
  <si>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</si>
  <si>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</si>
  <si>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</si>
  <si>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</si>
  <si>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</si>
  <si>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</si>
  <si>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</si>
  <si>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</si>
  <si>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</si>
  <si>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</si>
  <si>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</si>
  <si>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</si>
  <si>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</si>
  <si>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</si>
  <si>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</si>
  <si>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</si>
  <si>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</si>
  <si>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</si>
  <si>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</si>
  <si>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</si>
  <si>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</si>
  <si>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</si>
  <si>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</si>
  <si>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</si>
  <si>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</si>
  <si>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</si>
  <si>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</si>
  <si>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</si>
  <si>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</si>
  <si>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</si>
  <si>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</si>
  <si>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</si>
  <si>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</si>
  <si>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</si>
  <si>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</si>
  <si>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</si>
  <si>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</si>
  <si>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</si>
  <si>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</si>
  <si>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</si>
  <si>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</si>
  <si>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</si>
  <si>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</si>
  <si>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</si>
  <si>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</si>
  <si>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</si>
  <si>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</si>
  <si>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</si>
  <si>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</si>
  <si>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</si>
  <si>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</si>
  <si>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</si>
  <si>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</si>
  <si>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</si>
  <si>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</si>
  <si>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</si>
  <si>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</si>
  <si>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</si>
  <si>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</si>
  <si>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</si>
  <si>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</si>
  <si>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</si>
  <si>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</si>
  <si>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</si>
  <si>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</si>
  <si>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</si>
  <si>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</si>
  <si>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</si>
  <si>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</si>
  <si>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</si>
  <si>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</si>
  <si>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</si>
  <si>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</si>
  <si>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</si>
  <si>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</si>
  <si>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</si>
  <si>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</si>
  <si>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</si>
  <si>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</si>
  <si>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</si>
  <si>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</si>
  <si>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</si>
  <si>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</si>
  <si>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</si>
  <si>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</si>
  <si>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</si>
  <si>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</si>
  <si>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</si>
  <si>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</si>
  <si>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</si>
  <si>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</si>
  <si>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</si>
  <si>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</si>
  <si>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</si>
  <si>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</si>
  <si>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</si>
  <si>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</si>
  <si>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</si>
  <si>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</si>
  <si>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</si>
  <si>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</si>
  <si>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</si>
  <si>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</si>
  <si>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</si>
  <si>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</si>
  <si>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</si>
  <si>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</si>
  <si>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</si>
  <si>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</si>
  <si>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</si>
  <si>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</si>
  <si>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</si>
  <si>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</si>
  <si>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</si>
  <si>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</si>
  <si>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</si>
  <si>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</si>
  <si>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</si>
  <si>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</si>
  <si>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</si>
  <si>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</si>
  <si>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</si>
  <si>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</si>
  <si>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</si>
  <si>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</si>
  <si>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</si>
  <si>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</si>
  <si>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</si>
  <si>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</si>
  <si>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</si>
  <si>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</si>
  <si>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</si>
  <si>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</si>
  <si>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</si>
  <si>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</si>
  <si>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</si>
  <si>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</si>
  <si>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</si>
  <si>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</si>
  <si>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</si>
  <si>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</si>
  <si>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</si>
  <si>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</si>
  <si>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</si>
  <si>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</si>
  <si>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</si>
  <si>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</si>
  <si>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</si>
  <si>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</si>
  <si>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</si>
  <si>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</si>
  <si>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</si>
  <si>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</si>
  <si>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</si>
  <si>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</si>
  <si>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</si>
  <si>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</si>
  <si>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</si>
  <si>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</si>
  <si>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</si>
  <si>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</si>
  <si>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</si>
  <si>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</si>
  <si>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</si>
  <si>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</si>
  <si>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</si>
  <si>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</si>
  <si>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</si>
  <si>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</si>
  <si>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</si>
  <si>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</si>
  <si>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</si>
  <si>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</si>
  <si>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</si>
  <si>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</si>
  <si>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</si>
  <si>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</si>
  <si>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</si>
  <si>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</si>
  <si>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</si>
  <si>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</si>
  <si>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</si>
  <si>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</si>
  <si>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</si>
  <si>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</si>
  <si>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</si>
  <si>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</si>
  <si>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</si>
  <si>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</si>
  <si>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</si>
  <si>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</si>
  <si>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</si>
  <si>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</si>
  <si>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</si>
  <si>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</si>
  <si>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</si>
  <si>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</si>
  <si>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</si>
  <si>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</si>
  <si>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</si>
  <si>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</si>
  <si>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</si>
  <si>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</si>
  <si>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</si>
  <si>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</si>
  <si>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</si>
  <si>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</si>
  <si>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</si>
  <si>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</si>
  <si>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</si>
  <si>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</si>
  <si>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</si>
  <si>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</si>
  <si>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</si>
  <si>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</si>
  <si>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</si>
  <si>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</si>
  <si>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</si>
  <si>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</si>
  <si>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</si>
  <si>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</si>
  <si>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</si>
  <si>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</si>
  <si>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</si>
  <si>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</si>
  <si>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</si>
  <si>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</si>
  <si>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</si>
  <si>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</si>
  <si>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</si>
  <si>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</si>
  <si>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</si>
  <si>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</si>
  <si>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</si>
  <si>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</si>
  <si>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</si>
  <si>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</si>
  <si>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</si>
  <si>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</si>
  <si>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</si>
  <si>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</si>
  <si>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</si>
  <si>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</si>
  <si>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</si>
  <si>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</si>
  <si>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</si>
  <si>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</si>
  <si>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</si>
  <si>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</si>
  <si>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</si>
  <si>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</si>
  <si>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</si>
  <si>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</si>
  <si>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</si>
  <si>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</si>
  <si>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</si>
  <si>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</si>
  <si>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</si>
  <si>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</si>
  <si>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</si>
  <si>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</si>
  <si>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</si>
  <si>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</si>
  <si>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</si>
  <si>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</si>
  <si>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</si>
  <si>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</si>
  <si>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</si>
  <si>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</si>
  <si>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</si>
  <si>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</si>
  <si>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</si>
  <si>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</si>
  <si>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</si>
  <si>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</si>
  <si>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</si>
  <si>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</si>
  <si>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</si>
  <si>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</si>
  <si>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</si>
  <si>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</si>
  <si>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</si>
  <si>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</si>
  <si>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</si>
  <si>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</si>
  <si>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</si>
  <si>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</si>
  <si>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</si>
  <si>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</si>
  <si>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</si>
  <si>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</si>
  <si>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</si>
  <si>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</si>
  <si>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</si>
  <si>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</si>
  <si>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</si>
  <si>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</si>
  <si>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</si>
  <si>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</si>
  <si>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</si>
  <si>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</si>
  <si>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</si>
  <si>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</si>
  <si>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</si>
  <si>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</si>
  <si>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</si>
  <si>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</si>
  <si>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</si>
  <si>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</si>
  <si>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</si>
  <si>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</si>
  <si>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</si>
  <si>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</si>
  <si>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</si>
  <si>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</si>
  <si>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</si>
  <si>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</si>
  <si>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</si>
  <si>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</si>
  <si>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</si>
  <si>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</si>
  <si>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</si>
  <si>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</si>
  <si>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</si>
  <si>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</si>
  <si>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</si>
  <si>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</si>
  <si>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</si>
  <si>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</si>
  <si>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</si>
  <si>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</si>
  <si>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</si>
  <si>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</si>
  <si>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</si>
  <si>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</si>
  <si>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</si>
  <si>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</si>
  <si>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</si>
  <si>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</si>
  <si>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</si>
  <si>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</si>
  <si>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</si>
  <si>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</si>
  <si>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</si>
  <si>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</si>
  <si>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</si>
  <si>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</si>
  <si>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</si>
  <si>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</si>
  <si>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</si>
  <si>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</si>
  <si>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</si>
  <si>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</si>
  <si>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</si>
  <si>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</si>
  <si>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</si>
  <si>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</si>
  <si>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</si>
  <si>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</si>
  <si>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</si>
  <si>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</si>
  <si>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</si>
  <si>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</si>
  <si>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</si>
  <si>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</si>
  <si>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</si>
  <si>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</si>
  <si>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</si>
  <si>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</si>
  <si>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</si>
  <si>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</si>
  <si>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</si>
  <si>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</si>
  <si>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</si>
  <si>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</si>
  <si>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</si>
  <si>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</si>
  <si>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</si>
  <si>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</si>
  <si>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</si>
  <si>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</si>
  <si>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</si>
  <si>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</si>
  <si>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</si>
  <si>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</si>
  <si>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</si>
  <si>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</si>
  <si>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</si>
  <si>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</si>
  <si>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</si>
  <si>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</si>
  <si>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</si>
  <si>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</si>
  <si>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</si>
  <si>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</si>
  <si>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</si>
  <si>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</si>
  <si>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</si>
  <si>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</si>
  <si>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</si>
  <si>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</si>
  <si>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</si>
  <si>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</si>
  <si>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</si>
  <si>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</si>
  <si>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</si>
  <si>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</si>
  <si>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</si>
  <si>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</si>
  <si>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</si>
  <si>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</si>
  <si>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</si>
  <si>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</si>
  <si>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</si>
  <si>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</si>
  <si>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</si>
  <si>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</si>
  <si>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</si>
  <si>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</si>
  <si>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</si>
  <si>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</si>
  <si>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</si>
  <si>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</si>
  <si>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</si>
  <si>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</si>
  <si>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</si>
  <si>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</si>
  <si>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</si>
  <si>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</si>
  <si>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</si>
  <si>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</si>
  <si>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</si>
  <si>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</si>
  <si>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</si>
  <si>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</si>
  <si>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</si>
  <si>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</si>
  <si>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</si>
  <si>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</si>
  <si>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</si>
  <si>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</si>
  <si>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</si>
  <si>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</si>
  <si>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</si>
  <si>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</si>
  <si>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</si>
  <si>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</si>
  <si>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</si>
  <si>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</si>
  <si>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</si>
  <si>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</si>
  <si>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</si>
  <si>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</si>
  <si>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</si>
  <si>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</si>
  <si>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</si>
  <si>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</si>
  <si>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</si>
  <si>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</si>
  <si>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</si>
  <si>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</si>
  <si>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</si>
  <si>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</si>
  <si>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</si>
  <si>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</si>
  <si>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</si>
  <si>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</si>
  <si>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</si>
  <si>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</si>
  <si>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</si>
  <si>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</si>
  <si>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</si>
  <si>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</si>
  <si>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</si>
  <si>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</si>
  <si>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</si>
  <si>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</si>
  <si>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</si>
  <si>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</si>
  <si>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</si>
  <si>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</si>
  <si>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</si>
  <si>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</si>
  <si>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</si>
  <si>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</si>
  <si>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</si>
  <si>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</si>
  <si>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</si>
  <si>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</si>
  <si>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</si>
  <si>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</si>
  <si>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</si>
  <si>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</si>
  <si>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</si>
  <si>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</si>
  <si>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</si>
  <si>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</si>
  <si>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</si>
  <si>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</si>
  <si>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</si>
  <si>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</si>
  <si>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</si>
  <si>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</si>
  <si>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</si>
  <si>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</si>
  <si>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</si>
  <si>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</si>
  <si>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</si>
  <si>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</si>
  <si>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</si>
  <si>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</si>
  <si>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</si>
  <si>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</si>
  <si>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</si>
  <si>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</si>
  <si>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</si>
  <si>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</si>
  <si>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</si>
  <si>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</si>
  <si>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</si>
  <si>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</si>
  <si>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</si>
  <si>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</si>
  <si>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</si>
  <si>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</si>
  <si>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</si>
  <si>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</si>
  <si>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</si>
  <si>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</si>
  <si>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</si>
  <si>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</si>
  <si>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</si>
  <si>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</si>
  <si>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</si>
  <si>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</si>
  <si>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</si>
  <si>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</si>
  <si>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</si>
  <si>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</si>
  <si>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</si>
  <si>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</si>
  <si>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</si>
  <si>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</si>
  <si>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</si>
  <si>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</si>
  <si>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</si>
  <si>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</si>
  <si>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</si>
  <si>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</si>
  <si>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</si>
  <si>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</si>
  <si>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</si>
  <si>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</si>
  <si>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</si>
  <si>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</si>
  <si>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</si>
  <si>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</si>
  <si>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</si>
  <si>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</si>
  <si>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</si>
  <si>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</si>
  <si>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</si>
  <si>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</si>
  <si>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</si>
  <si>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</si>
  <si>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</si>
  <si>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</si>
  <si>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</si>
  <si>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</si>
  <si>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</si>
  <si>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</si>
  <si>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</si>
  <si>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</si>
  <si>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</si>
  <si>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</si>
  <si>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</si>
  <si>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</si>
  <si>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</si>
  <si>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</si>
  <si>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</si>
  <si>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</si>
  <si>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</si>
  <si>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</si>
  <si>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</si>
  <si>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</si>
  <si>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</si>
  <si>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</si>
  <si>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</si>
  <si>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</si>
  <si>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</si>
  <si>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</si>
  <si>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</si>
  <si>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</si>
  <si>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</si>
  <si>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</si>
  <si>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</si>
  <si>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</si>
  <si>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</si>
  <si>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</si>
  <si>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</si>
  <si>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</si>
  <si>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</si>
  <si>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</si>
  <si>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</si>
  <si>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</si>
  <si>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</si>
  <si>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</si>
  <si>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</si>
  <si>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</si>
  <si>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</si>
  <si>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</si>
  <si>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</si>
  <si>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</si>
  <si>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</si>
  <si>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</si>
  <si>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</si>
  <si>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</si>
  <si>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</si>
  <si>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</si>
  <si>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</si>
  <si>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</si>
  <si>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</si>
  <si>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</si>
  <si>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</si>
  <si>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</si>
  <si>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</si>
  <si>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</si>
  <si>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</si>
  <si>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</si>
  <si>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</si>
  <si>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</si>
  <si>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</si>
  <si>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</si>
  <si>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</si>
  <si>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</si>
  <si>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</si>
  <si>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</si>
  <si>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</si>
  <si>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</si>
  <si>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</si>
  <si>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</si>
  <si>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</si>
  <si>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</si>
  <si>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</si>
  <si>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</si>
  <si>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</si>
  <si>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</si>
  <si>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</si>
  <si>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</si>
  <si>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</si>
  <si>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</si>
  <si>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</si>
  <si>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</si>
  <si>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</si>
  <si>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</si>
  <si>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</si>
  <si>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</si>
  <si>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</si>
  <si>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</si>
  <si>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</si>
  <si>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</si>
  <si>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</si>
  <si>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</si>
  <si>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</si>
  <si>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</si>
  <si>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</si>
  <si>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</si>
  <si>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</si>
  <si>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</si>
  <si>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</si>
  <si>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</si>
  <si>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</si>
  <si>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</si>
  <si>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</si>
  <si>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</si>
  <si>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</si>
  <si>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</si>
  <si>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</si>
  <si>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</si>
  <si>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</si>
  <si>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</si>
  <si>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</si>
  <si>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</si>
  <si>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</si>
  <si>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</si>
  <si>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</si>
  <si>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</si>
  <si>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</si>
  <si>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</si>
  <si>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</si>
  <si>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</si>
  <si>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</si>
  <si>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</si>
  <si>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</si>
  <si>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</si>
  <si>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</si>
  <si>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</si>
  <si>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</si>
  <si>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</si>
  <si>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</si>
  <si>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</si>
  <si>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</si>
  <si>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</si>
  <si>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</si>
  <si>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</si>
  <si>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</si>
  <si>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</si>
  <si>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</si>
  <si>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</si>
  <si>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</si>
  <si>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</si>
  <si>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</si>
  <si>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</si>
  <si>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</si>
  <si>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</si>
  <si>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</si>
  <si>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</si>
  <si>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</si>
  <si>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</si>
  <si>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</si>
  <si>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</si>
  <si>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</si>
  <si>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</si>
  <si>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</si>
  <si>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</si>
  <si>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</si>
  <si>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</si>
  <si>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</si>
  <si>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</si>
  <si>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</si>
  <si>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</si>
  <si>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</si>
  <si>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</si>
  <si>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</si>
  <si>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</si>
  <si>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</si>
  <si>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</si>
  <si>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</si>
  <si>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</si>
  <si>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</si>
  <si>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</si>
  <si>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</si>
  <si>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</si>
  <si>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</si>
  <si>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</si>
  <si>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</si>
  <si>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</si>
  <si>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</si>
  <si>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</si>
  <si>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</si>
  <si>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</si>
  <si>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</si>
  <si>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</si>
  <si>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</si>
  <si>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</si>
  <si>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</si>
  <si>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</si>
  <si>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</si>
  <si>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</si>
  <si>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</si>
  <si>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</si>
  <si>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</si>
  <si>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</si>
  <si>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</si>
  <si>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</si>
  <si>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</si>
  <si>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</si>
  <si>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</si>
  <si>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</si>
  <si>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</si>
  <si>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</si>
  <si>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</si>
  <si>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</si>
  <si>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</si>
  <si>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</si>
  <si>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</si>
  <si>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</si>
  <si>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</si>
  <si>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</si>
  <si>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</si>
  <si>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</si>
  <si>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</si>
  <si>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</si>
  <si>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</si>
  <si>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</si>
  <si>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</si>
  <si>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</si>
  <si>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</si>
  <si>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</si>
  <si>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</si>
  <si>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</si>
  <si>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</si>
  <si>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</si>
  <si>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</si>
  <si>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</si>
  <si>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</si>
  <si>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</si>
  <si>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</si>
  <si>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</si>
  <si>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</si>
  <si>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</si>
  <si>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</si>
  <si>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</si>
  <si>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</si>
  <si>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</si>
  <si>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</si>
  <si>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</si>
  <si>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</si>
  <si>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</si>
  <si>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</si>
  <si>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</si>
  <si>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</si>
  <si>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</si>
  <si>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</si>
  <si>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</si>
  <si>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</si>
  <si>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</si>
  <si>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</si>
  <si>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</si>
  <si>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</si>
  <si>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</si>
  <si>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</si>
  <si>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</si>
  <si>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</si>
  <si>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</si>
  <si>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</si>
  <si>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</si>
  <si>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</si>
  <si>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</si>
  <si>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</si>
  <si>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</si>
  <si>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</si>
  <si>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</si>
  <si>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</si>
  <si>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</si>
  <si>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</si>
  <si>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</si>
  <si>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</si>
  <si>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</si>
  <si>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</si>
  <si>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</si>
  <si>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</si>
  <si>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</si>
  <si>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</si>
  <si>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</si>
  <si>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</si>
  <si>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</si>
  <si>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</si>
  <si>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</si>
  <si>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</si>
  <si>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</si>
  <si>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</si>
  <si>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</si>
  <si>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</si>
  <si>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</si>
  <si>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</si>
  <si>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</si>
  <si>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</si>
  <si>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</si>
  <si>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</si>
  <si>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</si>
  <si>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</si>
  <si>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</si>
  <si>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</si>
  <si>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</si>
  <si>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</si>
  <si>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</si>
  <si>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</si>
  <si>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</si>
  <si>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</si>
  <si>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</si>
  <si>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</si>
  <si>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</si>
  <si>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</si>
  <si>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</si>
  <si>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</si>
  <si>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</si>
  <si>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</si>
  <si>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</si>
  <si>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</si>
  <si>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</si>
  <si>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</si>
  <si>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</si>
  <si>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</si>
  <si>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</si>
  <si>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</si>
  <si>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</si>
  <si>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</si>
  <si>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</si>
  <si>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</si>
  <si>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</si>
  <si>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</si>
  <si>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</si>
  <si>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</si>
  <si>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</si>
  <si>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</si>
  <si>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</si>
  <si>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</si>
  <si>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</si>
  <si>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</si>
  <si>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</si>
  <si>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</si>
  <si>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</si>
  <si>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</si>
  <si>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</si>
  <si>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</si>
  <si>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</si>
  <si>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</si>
  <si>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</si>
  <si>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</si>
  <si>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</si>
  <si>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</si>
  <si>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</si>
  <si>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</si>
  <si>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</si>
  <si>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</si>
  <si>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</si>
  <si>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</si>
  <si>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</si>
  <si>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</si>
  <si>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</si>
  <si>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</si>
  <si>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</si>
  <si>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</si>
  <si>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</si>
  <si>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</si>
  <si>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</si>
  <si>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</si>
  <si>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</si>
  <si>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</si>
  <si>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</si>
  <si>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</si>
  <si>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</si>
  <si>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</si>
  <si>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</si>
  <si>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</si>
  <si>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</si>
  <si>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</si>
  <si>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</si>
  <si>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</si>
  <si>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</si>
  <si>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</si>
  <si>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</si>
  <si>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</si>
  <si>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</si>
  <si>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</si>
  <si>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</si>
  <si>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</si>
  <si>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</si>
  <si>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</si>
  <si>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</si>
  <si>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</si>
  <si>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</si>
  <si>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</si>
  <si>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</si>
  <si>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</si>
  <si>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</si>
  <si>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</si>
  <si>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</si>
  <si>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</si>
  <si>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</si>
  <si>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</si>
  <si>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</si>
  <si>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</si>
  <si>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</si>
  <si>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</si>
  <si>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</si>
  <si>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</si>
  <si>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</si>
  <si>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</si>
  <si>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</si>
  <si>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</si>
  <si>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</si>
  <si>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</si>
  <si>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</si>
  <si>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</si>
  <si>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</si>
  <si>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</si>
  <si>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</si>
  <si>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</si>
  <si>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</si>
  <si>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</si>
  <si>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</si>
  <si>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</si>
  <si>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</si>
  <si>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</si>
  <si>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</si>
  <si>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</si>
  <si>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</si>
  <si>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</si>
  <si>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</si>
  <si>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</si>
  <si>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</si>
  <si>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</si>
  <si>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</si>
  <si>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</si>
  <si>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</si>
  <si>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</si>
  <si>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</si>
  <si>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</si>
  <si>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</si>
  <si>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</si>
  <si>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</si>
  <si>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</si>
  <si>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</si>
  <si>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</si>
  <si>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</si>
  <si>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</si>
  <si>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</si>
  <si>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</si>
  <si>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</si>
  <si>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</si>
  <si>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</si>
  <si>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</si>
  <si>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</si>
  <si>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</si>
  <si>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</si>
  <si>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</si>
  <si>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</si>
  <si>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</si>
  <si>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</si>
  <si>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</si>
  <si>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</si>
  <si>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</si>
  <si>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</si>
  <si>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</si>
  <si>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</si>
  <si>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</si>
  <si>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</si>
  <si>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</si>
  <si>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</si>
  <si>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</si>
  <si>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</si>
  <si>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</si>
  <si>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</si>
  <si>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</si>
  <si>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</si>
  <si>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</si>
  <si>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</si>
  <si>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</si>
  <si>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</si>
  <si>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</si>
  <si>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</si>
  <si>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</si>
  <si>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</si>
  <si>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</si>
  <si>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</si>
  <si>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</si>
  <si>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</si>
  <si>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</si>
  <si>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</si>
  <si>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</si>
  <si>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</si>
  <si>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</si>
  <si>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</si>
  <si>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</si>
  <si>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</si>
  <si>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</si>
  <si>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</si>
  <si>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</si>
  <si>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</si>
  <si>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</si>
  <si>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</si>
  <si>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</si>
  <si>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</si>
  <si>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</si>
  <si>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</si>
  <si>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</si>
  <si>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</si>
  <si>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</si>
  <si>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</si>
  <si>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</si>
  <si>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</si>
  <si>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</si>
  <si>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</si>
  <si>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</si>
  <si>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</si>
  <si>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</si>
  <si>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</si>
  <si>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</si>
  <si>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</si>
  <si>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</si>
  <si>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</si>
  <si>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</si>
  <si>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</si>
  <si>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</si>
  <si>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</si>
  <si>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</si>
  <si>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</si>
  <si>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</si>
  <si>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</si>
  <si>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</si>
  <si>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</si>
  <si>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</si>
  <si>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</si>
  <si>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</si>
  <si>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</si>
  <si>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</si>
  <si>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</si>
  <si>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</si>
  <si>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</si>
  <si>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</si>
  <si>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</si>
  <si>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</si>
  <si>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</si>
  <si>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</si>
  <si>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</si>
  <si>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</si>
  <si>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</si>
  <si>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</si>
  <si>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</si>
  <si>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</si>
  <si>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</si>
  <si>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</si>
  <si>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</si>
  <si>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</si>
  <si>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</si>
  <si>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</si>
  <si>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</si>
  <si>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</si>
  <si>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</si>
  <si>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</si>
  <si>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</si>
  <si>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</si>
  <si>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</si>
  <si>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</si>
  <si>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</si>
  <si>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</si>
  <si>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</si>
  <si>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</si>
  <si>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</si>
  <si>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</si>
  <si>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</si>
  <si>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</si>
  <si>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</si>
  <si>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</si>
  <si>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</si>
  <si>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</si>
  <si>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</si>
  <si>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</si>
  <si>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</si>
  <si>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</si>
  <si>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</si>
  <si>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</si>
  <si>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</si>
  <si>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</si>
  <si>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</si>
  <si>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</si>
  <si>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</si>
  <si>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</si>
  <si>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</si>
  <si>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</si>
  <si>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</si>
  <si>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</si>
  <si>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</si>
  <si>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</si>
  <si>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</si>
  <si>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</si>
  <si>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</si>
  <si>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</si>
  <si>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</si>
  <si>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</si>
  <si>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</si>
  <si>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</si>
  <si>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</si>
  <si>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</si>
  <si>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</si>
  <si>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</si>
  <si>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</si>
  <si>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</si>
  <si>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</si>
  <si>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</si>
  <si>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</si>
  <si>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</si>
  <si>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</si>
  <si>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</si>
  <si>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</si>
  <si>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</si>
  <si>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</si>
  <si>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</si>
  <si>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</si>
  <si>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</si>
  <si>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</si>
  <si>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</si>
  <si>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</si>
  <si>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</si>
  <si>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</si>
  <si>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</si>
  <si>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</si>
  <si>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</si>
  <si>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</si>
  <si>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</si>
  <si>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</si>
  <si>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</si>
  <si>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</si>
  <si>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</si>
  <si>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</si>
  <si>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</si>
  <si>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</si>
  <si>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</si>
  <si>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</si>
  <si>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</si>
  <si>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</si>
  <si>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</si>
  <si>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</si>
  <si>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</si>
  <si>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</si>
  <si>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</si>
  <si>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</si>
  <si>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</si>
  <si>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</si>
  <si>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</si>
  <si>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</si>
  <si>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</si>
  <si>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</si>
  <si>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</si>
  <si>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</si>
  <si>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</si>
  <si>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</si>
  <si>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</si>
  <si>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</si>
  <si>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</si>
  <si>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</si>
  <si>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</si>
  <si>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</si>
  <si>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</si>
  <si>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</si>
  <si>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</si>
  <si>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</si>
  <si>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</si>
  <si>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</si>
  <si>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</si>
  <si>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</si>
  <si>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</si>
  <si>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</si>
  <si>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</si>
  <si>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</si>
  <si>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</si>
  <si>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</si>
  <si>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</si>
  <si>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</si>
  <si>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</si>
  <si>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</si>
  <si>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</si>
  <si>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</si>
  <si>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</si>
  <si>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</si>
  <si>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</si>
  <si>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</si>
  <si>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</si>
  <si>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</si>
  <si>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</si>
  <si>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</si>
  <si>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</si>
  <si>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</si>
  <si>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</si>
  <si>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</si>
  <si>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</si>
  <si>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</si>
  <si>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</si>
  <si>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</si>
  <si>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</si>
  <si>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</si>
  <si>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</si>
  <si>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</si>
  <si>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</si>
  <si>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</si>
  <si>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</si>
  <si>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</si>
  <si>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</si>
  <si>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</si>
  <si>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</si>
  <si>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</si>
  <si>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</si>
  <si>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</si>
  <si>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</si>
  <si>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</si>
  <si>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</si>
  <si>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</si>
  <si>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</si>
  <si>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</si>
  <si>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</si>
  <si>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</si>
  <si>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</si>
  <si>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</si>
  <si>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</si>
  <si>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</si>
  <si>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</si>
  <si>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</si>
  <si>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</si>
  <si>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</si>
  <si>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</si>
  <si>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</si>
  <si>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</si>
  <si>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</si>
  <si>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</si>
  <si>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</si>
  <si>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</si>
  <si>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</si>
  <si>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</si>
  <si>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</si>
  <si>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</si>
  <si>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</si>
  <si>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</si>
  <si>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</si>
  <si>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</si>
  <si>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</si>
  <si>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</si>
  <si>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</si>
  <si>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</si>
  <si>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</si>
  <si>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</si>
  <si>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</si>
  <si>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</si>
  <si>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</si>
  <si>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</si>
  <si>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</si>
  <si>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</si>
  <si>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</si>
  <si>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</si>
  <si>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</si>
  <si>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</si>
  <si>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</si>
  <si>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</si>
  <si>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</si>
  <si>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</si>
  <si>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</si>
  <si>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</si>
  <si>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</si>
  <si>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</si>
  <si>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</si>
  <si>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</si>
  <si>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</si>
  <si>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</si>
  <si>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</si>
  <si>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</si>
  <si>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</si>
  <si>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</si>
  <si>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</si>
  <si>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</si>
  <si>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</si>
  <si>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</si>
  <si>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</si>
  <si>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</si>
  <si>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</si>
  <si>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</si>
  <si>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</si>
  <si>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</si>
  <si>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</si>
  <si>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</si>
  <si>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</si>
  <si>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</si>
  <si>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</si>
  <si>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</si>
  <si>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</si>
  <si>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</si>
  <si>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</si>
  <si>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</si>
  <si>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</si>
  <si>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</si>
  <si>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</si>
  <si>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</si>
  <si>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</si>
  <si>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</si>
  <si>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</si>
  <si>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</si>
  <si>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</si>
  <si>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</si>
  <si>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</si>
  <si>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</si>
  <si>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</si>
  <si>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</si>
  <si>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</si>
  <si>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</si>
  <si>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</si>
  <si>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</si>
  <si>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</si>
  <si>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</si>
  <si>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</si>
  <si>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</si>
  <si>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</si>
  <si>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</si>
  <si>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</si>
  <si>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</si>
  <si>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</si>
  <si>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</si>
  <si>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</si>
  <si>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</si>
  <si>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</si>
  <si>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</si>
  <si>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</si>
  <si>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</si>
  <si>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</si>
  <si>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</si>
  <si>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</si>
  <si>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</si>
  <si>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</si>
  <si>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</si>
  <si>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</si>
  <si>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</si>
  <si>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</si>
  <si>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</si>
  <si>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</si>
  <si>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</si>
  <si>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</si>
  <si>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</si>
  <si>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</si>
  <si>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</si>
  <si>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</si>
  <si>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</si>
  <si>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</si>
  <si>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</si>
  <si>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</si>
  <si>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</si>
  <si>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</si>
  <si>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</si>
  <si>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</si>
  <si>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</si>
  <si>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</si>
  <si>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</si>
  <si>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</si>
  <si>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</si>
  <si>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</si>
  <si>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</si>
  <si>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</si>
  <si>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</si>
  <si>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</si>
  <si>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</si>
  <si>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</si>
  <si>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</si>
  <si>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</si>
  <si>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</si>
  <si>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</si>
  <si>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</si>
  <si>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</si>
  <si>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</si>
  <si>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</si>
  <si>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</si>
  <si>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</si>
  <si>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</si>
  <si>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</si>
  <si>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</si>
  <si>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</si>
  <si>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</si>
  <si>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</si>
  <si>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</si>
  <si>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</si>
  <si>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</si>
  <si>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</si>
  <si>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</si>
  <si>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</si>
  <si>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</si>
  <si>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</si>
  <si>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</si>
  <si>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</si>
  <si>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</si>
  <si>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</si>
  <si>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</si>
  <si>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</si>
  <si>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</si>
  <si>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</si>
  <si>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</si>
  <si>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</si>
  <si>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</si>
  <si>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</si>
  <si>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</si>
  <si>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</si>
  <si>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</si>
  <si>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</si>
  <si>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</si>
  <si>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</si>
  <si>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</si>
  <si>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</si>
  <si>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</si>
  <si>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</si>
  <si>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</si>
  <si>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</si>
  <si>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</si>
  <si>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</si>
  <si>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</si>
  <si>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</si>
  <si>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</si>
  <si>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</si>
  <si>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</si>
  <si>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</si>
  <si>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</si>
  <si>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</si>
  <si>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</si>
  <si>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</si>
  <si>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</si>
  <si>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</si>
  <si>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</si>
  <si>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</si>
  <si>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</si>
  <si>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</si>
  <si>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</si>
  <si>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</si>
  <si>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</si>
  <si>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</si>
  <si>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</si>
  <si>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</si>
  <si>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</si>
  <si>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</si>
  <si>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</si>
  <si>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</si>
  <si>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</si>
  <si>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</si>
  <si>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</si>
  <si>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</si>
  <si>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</si>
  <si>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</si>
  <si>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</si>
  <si>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</si>
  <si>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</si>
  <si>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</si>
  <si>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</si>
  <si>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</si>
  <si>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</si>
  <si>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</si>
  <si>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</si>
  <si>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</si>
  <si>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</si>
  <si>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</si>
  <si>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</si>
  <si>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</si>
  <si>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</si>
  <si>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</si>
  <si>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</si>
  <si>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</si>
  <si>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</si>
  <si>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</si>
  <si>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</si>
  <si>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</si>
  <si>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</si>
  <si>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</si>
  <si>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</si>
  <si>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</si>
  <si>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</si>
  <si>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</si>
  <si>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</si>
  <si>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</si>
  <si>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</si>
  <si>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</si>
  <si>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</si>
  <si>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</si>
  <si>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</si>
  <si>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</si>
  <si>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</si>
  <si>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</si>
  <si>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</si>
  <si>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</si>
  <si>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</si>
  <si>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</si>
  <si>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</si>
  <si>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</si>
  <si>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</si>
  <si>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</si>
  <si>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</si>
  <si>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</si>
  <si>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</si>
  <si>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</si>
  <si>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</si>
  <si>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</si>
  <si>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</si>
  <si>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</si>
  <si>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</si>
  <si>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</si>
  <si>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</si>
  <si>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</si>
  <si>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</si>
  <si>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</si>
  <si>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</si>
  <si>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</si>
  <si>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</si>
  <si>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</si>
  <si>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</si>
  <si>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</si>
  <si>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</si>
  <si>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</si>
  <si>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</si>
  <si>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</si>
  <si>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</si>
  <si>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</si>
  <si>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</si>
  <si>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</si>
  <si>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</si>
  <si>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</si>
  <si>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</si>
  <si>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</si>
  <si>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</si>
  <si>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</si>
  <si>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</si>
  <si>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</si>
  <si>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</si>
  <si>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</si>
  <si>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</si>
  <si>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</si>
  <si>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</si>
  <si>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</si>
  <si>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</si>
  <si>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</si>
  <si>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</si>
  <si>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</si>
  <si>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</si>
  <si>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</si>
  <si>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</si>
  <si>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</si>
  <si>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</si>
  <si>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</si>
  <si>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</si>
  <si>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</si>
  <si>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</si>
  <si>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</si>
  <si>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</si>
  <si>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</si>
  <si>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</si>
  <si>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</si>
  <si>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</si>
  <si>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</si>
  <si>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</si>
  <si>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</si>
  <si>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</si>
  <si>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</si>
  <si>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</si>
  <si>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</si>
  <si>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</si>
  <si>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</si>
  <si>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</si>
  <si>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</si>
  <si>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</si>
  <si>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</si>
  <si>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</si>
  <si>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</si>
  <si>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</si>
  <si>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</si>
  <si>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</si>
  <si>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</si>
  <si>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</si>
  <si>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</si>
  <si>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</si>
  <si>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</si>
  <si>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</si>
  <si>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</si>
  <si>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</si>
  <si>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</si>
  <si>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</si>
  <si>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</si>
  <si>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</si>
  <si>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</si>
  <si>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</si>
  <si>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</si>
  <si>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</si>
  <si>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</si>
  <si>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</si>
  <si>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</si>
  <si>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</si>
  <si>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</si>
  <si>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</si>
  <si>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</si>
  <si>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</si>
  <si>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</si>
  <si>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</si>
  <si>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</si>
  <si>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</si>
  <si>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</si>
  <si>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</si>
  <si>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</si>
  <si>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</si>
  <si>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</si>
  <si>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</si>
  <si>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</si>
  <si>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</si>
  <si>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</si>
  <si>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</si>
  <si>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</si>
  <si>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</si>
  <si>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</si>
  <si>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</si>
  <si>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</si>
  <si>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</si>
  <si>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</si>
  <si>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</si>
  <si>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</si>
  <si>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</si>
  <si>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</si>
  <si>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</si>
  <si>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</si>
  <si>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</si>
  <si>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</si>
  <si>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</si>
  <si>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</si>
  <si>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</si>
  <si>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</si>
  <si>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</si>
  <si>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</si>
  <si>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</si>
  <si>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</si>
  <si>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</si>
  <si>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</si>
  <si>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</si>
  <si>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</si>
  <si>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</si>
  <si>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</si>
  <si>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</si>
  <si>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</si>
  <si>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</si>
  <si>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</si>
  <si>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</si>
  <si>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</si>
  <si>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</si>
  <si>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</si>
  <si>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</si>
  <si>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</si>
  <si>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</si>
  <si>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</si>
  <si>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</si>
  <si>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</si>
  <si>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</si>
  <si>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</si>
  <si>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</si>
  <si>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</si>
  <si>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</si>
  <si>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</si>
  <si>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</si>
  <si>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</si>
  <si>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</si>
  <si>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</si>
  <si>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</si>
  <si>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</si>
  <si>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</si>
  <si>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</si>
  <si>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</si>
  <si>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</si>
  <si>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</si>
  <si>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</si>
  <si>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</si>
  <si>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</si>
  <si>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</si>
  <si>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</si>
  <si>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</si>
  <si>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</si>
  <si>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</si>
  <si>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</si>
  <si>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</si>
  <si>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</si>
  <si>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</si>
  <si>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</si>
  <si>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</si>
  <si>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</si>
  <si>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</si>
  <si>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</si>
  <si>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</si>
  <si>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</si>
  <si>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</si>
  <si>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</si>
  <si>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</si>
  <si>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</si>
  <si>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</si>
  <si>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</si>
  <si>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</si>
  <si>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</si>
  <si>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</si>
  <si>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</si>
  <si>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</si>
  <si>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</si>
  <si>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</si>
  <si>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</si>
  <si>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</si>
  <si>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</si>
  <si>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</si>
  <si>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</si>
  <si>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</si>
  <si>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</si>
  <si>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</si>
  <si>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</si>
  <si>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</si>
  <si>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</si>
  <si>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</si>
  <si>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</si>
  <si>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</si>
  <si>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</si>
  <si>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</si>
  <si>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</si>
  <si>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</si>
  <si>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</si>
  <si>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</si>
  <si>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</si>
  <si>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</si>
  <si>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</si>
  <si>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</si>
  <si>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</si>
  <si>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</si>
  <si>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</si>
  <si>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</si>
  <si>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</si>
  <si>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</si>
  <si>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</si>
  <si>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</si>
  <si>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</si>
  <si>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</si>
  <si>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</si>
  <si>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</si>
  <si>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</si>
  <si>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</si>
  <si>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</si>
  <si>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</si>
  <si>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</si>
  <si>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</si>
  <si>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</si>
  <si>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</si>
  <si>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</si>
  <si>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</si>
  <si>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</si>
  <si>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</si>
  <si>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</si>
  <si>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</si>
  <si>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</si>
  <si>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</si>
  <si>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</si>
  <si>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</si>
  <si>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</si>
  <si>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</si>
  <si>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</si>
  <si>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</si>
  <si>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</si>
  <si>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</si>
  <si>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</si>
  <si>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</si>
  <si>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</si>
  <si>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</si>
  <si>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</si>
  <si>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</si>
  <si>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</si>
  <si>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</si>
  <si>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</si>
  <si>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</si>
  <si>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</si>
  <si>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</si>
  <si>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</si>
  <si>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</si>
  <si>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</si>
  <si>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</si>
  <si>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</si>
  <si>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</si>
  <si>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</si>
  <si>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</si>
  <si>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</si>
  <si>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</si>
  <si>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</si>
  <si>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</si>
  <si>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</si>
  <si>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</si>
  <si>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</si>
  <si>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</si>
  <si>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</si>
  <si>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</si>
  <si>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</si>
  <si>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</si>
  <si>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</si>
  <si>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</si>
  <si>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</si>
  <si>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</si>
  <si>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</si>
  <si>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</si>
  <si>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</si>
  <si>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</si>
  <si>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</si>
  <si>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</si>
  <si>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</si>
  <si>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</si>
  <si>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</si>
  <si>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</si>
  <si>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</si>
  <si>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</si>
  <si>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</si>
  <si>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</si>
  <si>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</si>
  <si>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</si>
  <si>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</si>
  <si>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</si>
  <si>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</si>
  <si>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</si>
  <si>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</si>
  <si>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</si>
  <si>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</si>
  <si>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</si>
  <si>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</si>
  <si>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</si>
  <si>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</si>
  <si>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</si>
  <si>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</si>
  <si>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</si>
  <si>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</si>
  <si>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</si>
  <si>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</si>
  <si>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</si>
  <si>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</si>
  <si>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</si>
  <si>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</si>
  <si>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</si>
  <si>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</si>
  <si>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</si>
  <si>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</si>
  <si>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</si>
  <si>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</si>
  <si>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</si>
  <si>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</si>
  <si>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</si>
  <si>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</si>
  <si>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</si>
  <si>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</si>
  <si>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</si>
  <si>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</si>
  <si>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</si>
  <si>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</si>
  <si>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</si>
  <si>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</si>
  <si>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</si>
  <si>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</si>
  <si>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</si>
  <si>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</si>
  <si>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</si>
  <si>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</si>
  <si>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</si>
  <si>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</si>
  <si>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</si>
  <si>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</si>
  <si>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</si>
  <si>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</si>
  <si>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</si>
  <si>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</si>
  <si>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</si>
  <si>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</si>
  <si>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</si>
  <si>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</si>
  <si>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</si>
  <si>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</si>
  <si>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</si>
  <si>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</si>
  <si>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</si>
  <si>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</si>
  <si>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</si>
  <si>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</si>
  <si>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</si>
  <si>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</si>
  <si>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</si>
  <si>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</si>
  <si>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</si>
  <si>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</si>
  <si>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</si>
  <si>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</si>
  <si>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</si>
  <si>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</si>
  <si>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</si>
  <si>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</si>
  <si>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</si>
  <si>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</si>
  <si>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</si>
  <si>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</si>
  <si>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</si>
  <si>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</si>
  <si>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</si>
  <si>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</si>
  <si>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</si>
  <si>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</si>
  <si>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</si>
  <si>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</si>
  <si>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</si>
  <si>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</si>
  <si>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</si>
  <si>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</si>
  <si>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</si>
  <si>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</si>
  <si>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</si>
  <si>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</si>
  <si>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</si>
  <si>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</si>
  <si>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</si>
  <si>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</si>
  <si>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</si>
  <si>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</si>
  <si>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</si>
  <si>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</si>
  <si>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</si>
  <si>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</si>
  <si>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</si>
  <si>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</si>
  <si>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</si>
  <si>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</si>
  <si>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</si>
  <si>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</si>
  <si>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</si>
  <si>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</si>
  <si>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</si>
  <si>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</si>
  <si>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</si>
  <si>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</si>
  <si>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</si>
  <si>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</si>
  <si>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</si>
  <si>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</si>
  <si>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</si>
  <si>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</si>
  <si>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</si>
  <si>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</si>
  <si>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</si>
  <si>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</si>
  <si>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</si>
  <si>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</si>
  <si>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</si>
  <si>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</si>
  <si>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</si>
  <si>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</si>
  <si>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</si>
  <si>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</si>
  <si>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</si>
  <si>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</si>
  <si>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</si>
  <si>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</si>
  <si>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</si>
  <si>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</si>
  <si>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</si>
  <si>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</si>
  <si>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</si>
  <si>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</si>
  <si>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</si>
  <si>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</si>
  <si>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</si>
  <si>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</si>
  <si>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</si>
  <si>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</si>
  <si>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</si>
  <si>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</si>
  <si>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</si>
  <si>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</si>
  <si>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</si>
  <si>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</si>
  <si>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</si>
  <si>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</si>
  <si>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</si>
  <si>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</si>
  <si>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</si>
  <si>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</si>
  <si>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</si>
  <si>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</si>
  <si>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</si>
  <si>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</si>
  <si>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</si>
  <si>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</si>
  <si>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</si>
  <si>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</si>
  <si>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</si>
  <si>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</si>
  <si>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</si>
  <si>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</si>
  <si>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</si>
  <si>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</si>
  <si>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</si>
  <si>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</si>
  <si>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</si>
  <si>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</si>
  <si>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</si>
  <si>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</si>
  <si>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</si>
  <si>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</si>
  <si>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</si>
  <si>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</si>
  <si>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</si>
  <si>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</si>
  <si>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</si>
  <si>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</si>
  <si>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</si>
  <si>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</si>
  <si>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</si>
  <si>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</si>
  <si>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</si>
  <si>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</si>
  <si>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</si>
  <si>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</si>
  <si>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</si>
  <si>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</si>
  <si>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</si>
  <si>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</si>
  <si>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</si>
  <si>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</si>
  <si>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</si>
  <si>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</si>
  <si>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</si>
  <si>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</si>
  <si>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</si>
  <si>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</si>
  <si>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</si>
  <si>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</si>
  <si>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</si>
  <si>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</si>
  <si>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</si>
  <si>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</si>
  <si>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</si>
  <si>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</si>
  <si>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</si>
  <si>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</si>
  <si>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</si>
  <si>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</si>
  <si>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</si>
  <si>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</si>
  <si>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</si>
  <si>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</si>
  <si>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</si>
  <si>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</si>
  <si>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</si>
  <si>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</si>
  <si>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</si>
  <si>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</si>
  <si>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</si>
  <si>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</si>
  <si>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</si>
  <si>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</si>
  <si>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</si>
  <si>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</si>
  <si>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</si>
  <si>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</si>
  <si>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</si>
  <si>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</si>
  <si>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</si>
  <si>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</si>
  <si>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</si>
  <si>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</si>
  <si>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</si>
  <si>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</si>
  <si>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</si>
  <si>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</si>
  <si>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</si>
  <si>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</si>
  <si>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</si>
  <si>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</si>
  <si>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</si>
  <si>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</si>
  <si>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</si>
  <si>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</si>
  <si>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</si>
  <si>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</si>
  <si>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</si>
  <si>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</si>
  <si>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</si>
  <si>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</si>
  <si>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</si>
  <si>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</si>
  <si>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</si>
  <si>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</si>
  <si>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</si>
  <si>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</si>
  <si>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</si>
  <si>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</si>
  <si>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</si>
  <si>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</si>
  <si>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</si>
  <si>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</si>
  <si>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</si>
  <si>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</si>
  <si>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</si>
  <si>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</si>
  <si>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</si>
  <si>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</si>
  <si>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</si>
  <si>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</si>
  <si>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</si>
  <si>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</si>
  <si>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</si>
  <si>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</si>
  <si>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</si>
  <si>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</si>
  <si>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</si>
  <si>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</si>
  <si>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</si>
  <si>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</si>
  <si>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</si>
  <si>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</si>
  <si>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</si>
  <si>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</si>
  <si>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</si>
  <si>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</si>
  <si>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</si>
  <si>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</si>
  <si>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</si>
  <si>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</si>
  <si>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</si>
  <si>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</si>
  <si>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</si>
  <si>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</si>
  <si>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</si>
  <si>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</si>
  <si>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</si>
  <si>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</si>
  <si>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</si>
  <si>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</si>
  <si>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</si>
  <si>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</si>
  <si>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</si>
  <si>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</si>
  <si>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</si>
  <si>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</si>
  <si>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</si>
  <si>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</si>
  <si>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</si>
  <si>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</si>
  <si>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</si>
  <si>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</si>
  <si>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</si>
  <si>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</si>
  <si>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</si>
  <si>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</si>
  <si>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</si>
  <si>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</si>
  <si>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</si>
  <si>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</si>
  <si>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</si>
  <si>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</si>
  <si>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</si>
  <si>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</si>
  <si>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</si>
  <si>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</si>
  <si>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</si>
  <si>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</si>
  <si>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</si>
  <si>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</si>
  <si>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</si>
  <si>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</si>
  <si>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</si>
  <si>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</si>
  <si>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</si>
  <si>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</si>
  <si>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</si>
  <si>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</si>
  <si>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</si>
  <si>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</si>
  <si>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</si>
  <si>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</si>
  <si>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</si>
  <si>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</si>
  <si>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</si>
  <si>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</si>
  <si>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</si>
  <si>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</si>
  <si>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</si>
  <si>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</si>
  <si>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</si>
  <si>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</si>
  <si>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</si>
  <si>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</si>
  <si>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</si>
  <si>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</si>
  <si>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</si>
  <si>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</si>
  <si>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</si>
  <si>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</si>
  <si>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</si>
  <si>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</si>
  <si>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</si>
  <si>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</si>
  <si>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</si>
  <si>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</si>
  <si>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</si>
  <si>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</si>
  <si>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</si>
  <si>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</si>
  <si>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</si>
  <si>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</si>
  <si>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</si>
  <si>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</si>
  <si>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</si>
  <si>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</si>
  <si>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</si>
  <si>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</si>
  <si>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</si>
  <si>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</si>
  <si>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</si>
  <si>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</si>
  <si>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</si>
  <si>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</si>
  <si>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</si>
  <si>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</si>
  <si>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</si>
  <si>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</si>
  <si>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</si>
  <si>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</si>
  <si>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</si>
  <si>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</si>
  <si>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</si>
  <si>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</si>
  <si>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</si>
  <si>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</si>
  <si>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</si>
  <si>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</si>
  <si>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</si>
  <si>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</si>
  <si>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</si>
  <si>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</si>
  <si>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</si>
  <si>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</si>
  <si>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</si>
  <si>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</si>
  <si>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</si>
  <si>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</si>
  <si>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</si>
  <si>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</si>
  <si>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</si>
  <si>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</si>
  <si>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</si>
  <si>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</si>
  <si>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</si>
  <si>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</si>
  <si>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</si>
  <si>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</si>
  <si>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</si>
  <si>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</si>
  <si>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</si>
  <si>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</si>
  <si>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</si>
  <si>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</si>
  <si>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</si>
  <si>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</si>
  <si>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</si>
  <si>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</si>
  <si>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</si>
  <si>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</si>
  <si>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</si>
  <si>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</si>
  <si>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</si>
  <si>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</si>
  <si>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</si>
  <si>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</si>
  <si>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</si>
  <si>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</si>
  <si>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</si>
  <si>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</si>
  <si>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</si>
  <si>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</si>
  <si>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</si>
  <si>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</si>
  <si>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</si>
  <si>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</si>
  <si>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</si>
  <si>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</si>
  <si>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</si>
  <si>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</si>
  <si>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</si>
  <si>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</si>
  <si>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</si>
  <si>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</si>
  <si>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</si>
  <si>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</si>
  <si>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</si>
  <si>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</si>
  <si>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</si>
  <si>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</si>
  <si>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</si>
  <si>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</si>
  <si>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</si>
  <si>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</si>
  <si>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</si>
  <si>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</si>
  <si>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</si>
  <si>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</si>
  <si>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</si>
  <si>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</si>
  <si>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</si>
  <si>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</si>
  <si>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</si>
  <si>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</si>
  <si>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</si>
  <si>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</si>
  <si>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</si>
  <si>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</si>
  <si>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</si>
  <si>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</si>
  <si>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</si>
  <si>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</si>
  <si>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</si>
  <si>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</si>
  <si>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</si>
  <si>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</si>
  <si>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</si>
  <si>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</si>
  <si>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</si>
  <si>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</si>
  <si>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</si>
  <si>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</si>
  <si>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</si>
  <si>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</si>
  <si>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</si>
  <si>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</si>
  <si>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</si>
  <si>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</si>
  <si>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</si>
  <si>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</si>
  <si>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</si>
  <si>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</si>
  <si>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</si>
  <si>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</si>
  <si>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</si>
  <si>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</si>
  <si>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</si>
  <si>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</si>
  <si>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</si>
  <si>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</si>
  <si>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</si>
  <si>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</si>
  <si>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</si>
  <si>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</si>
  <si>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</si>
  <si>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</si>
  <si>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</si>
  <si>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</si>
  <si>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</si>
  <si>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</si>
  <si>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</si>
  <si>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</si>
  <si>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</si>
  <si>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</si>
  <si>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</si>
  <si>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</si>
  <si>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</si>
  <si>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</si>
  <si>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</si>
  <si>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</si>
  <si>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</si>
  <si>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</si>
  <si>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</si>
  <si>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</si>
  <si>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</si>
  <si>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</si>
  <si>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</si>
  <si>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</si>
  <si>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</si>
  <si>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</si>
  <si>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</si>
  <si>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</si>
  <si>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</si>
  <si>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</si>
  <si>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</si>
  <si>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</si>
  <si>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</si>
  <si>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</si>
  <si>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</si>
  <si>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</si>
  <si>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</si>
  <si>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</si>
  <si>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</si>
  <si>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</si>
  <si>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</si>
  <si>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</si>
  <si>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</si>
  <si>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</si>
  <si>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</si>
  <si>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</si>
  <si>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</si>
  <si>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</si>
  <si>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</si>
  <si>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</si>
  <si>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</si>
  <si>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</si>
  <si>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</si>
  <si>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</si>
  <si>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</si>
  <si>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</si>
  <si>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</si>
  <si>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</si>
  <si>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</si>
  <si>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</si>
  <si>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</si>
  <si>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</si>
  <si>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</si>
  <si>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</si>
  <si>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</si>
  <si>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</si>
  <si>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</si>
  <si>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</si>
  <si>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</si>
  <si>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</si>
  <si>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</si>
  <si>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</si>
  <si>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</si>
  <si>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</si>
  <si>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</si>
  <si>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</si>
  <si>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</si>
  <si>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</si>
  <si>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</si>
  <si>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</si>
  <si>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</si>
  <si>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</si>
  <si>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</si>
  <si>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</si>
  <si>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</si>
  <si>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</si>
  <si>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</si>
  <si>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</si>
  <si>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</si>
  <si>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</si>
  <si>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</si>
  <si>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</si>
  <si>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</si>
  <si>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</si>
  <si>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</si>
  <si>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</si>
  <si>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</si>
  <si>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</si>
  <si>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</si>
  <si>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</si>
  <si>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</si>
  <si>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</si>
  <si>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</si>
  <si>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</si>
  <si>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</si>
  <si>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</si>
  <si>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</si>
  <si>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</si>
  <si>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</si>
  <si>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</si>
  <si>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</si>
  <si>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</si>
  <si>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</si>
  <si>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</si>
  <si>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</si>
  <si>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</si>
  <si>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</si>
  <si>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</si>
  <si>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</si>
  <si>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</si>
  <si>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</si>
  <si>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</si>
  <si>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</si>
  <si>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</si>
  <si>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</si>
  <si>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</si>
  <si>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</si>
  <si>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</si>
  <si>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</si>
  <si>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</si>
  <si>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</si>
  <si>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</si>
  <si>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</si>
  <si>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</si>
  <si>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</si>
  <si>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</si>
  <si>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</si>
  <si>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</si>
  <si>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</si>
  <si>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</si>
  <si>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</si>
  <si>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</si>
  <si>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</si>
  <si>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</si>
  <si>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</si>
  <si>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</si>
  <si>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</si>
  <si>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</si>
  <si>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</si>
  <si>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</si>
  <si>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</si>
  <si>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</si>
  <si>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</si>
  <si>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</si>
  <si>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</si>
  <si>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</si>
  <si>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</si>
  <si>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</si>
  <si>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</si>
  <si>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</si>
  <si>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</si>
  <si>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</si>
  <si>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</si>
  <si>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</si>
  <si>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</si>
  <si>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</si>
  <si>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</si>
  <si>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</si>
  <si>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</si>
  <si>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</si>
  <si>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</si>
  <si>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</si>
  <si>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</si>
  <si>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</si>
  <si>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</si>
  <si>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</si>
  <si>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</si>
  <si>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</si>
  <si>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</si>
  <si>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</si>
  <si>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</si>
  <si>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</si>
  <si>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</si>
  <si>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</si>
  <si>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</si>
  <si>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</si>
  <si>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</si>
  <si>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</si>
  <si>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</si>
  <si>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</si>
  <si>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</si>
  <si>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</si>
  <si>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</si>
  <si>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</si>
  <si>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</si>
  <si>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</si>
  <si>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</si>
  <si>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</si>
  <si>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</si>
  <si>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</si>
  <si>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</si>
  <si>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</si>
  <si>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</si>
  <si>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</si>
  <si>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</si>
  <si>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</si>
  <si>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</si>
  <si>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</si>
  <si>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</si>
  <si>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</si>
  <si>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</si>
  <si>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</si>
  <si>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</si>
  <si>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</si>
  <si>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</si>
  <si>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</si>
  <si>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</si>
  <si>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</si>
  <si>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</si>
  <si>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</si>
  <si>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</si>
  <si>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</si>
  <si>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</si>
  <si>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</si>
  <si>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</si>
  <si>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</si>
  <si>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</si>
  <si>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</si>
  <si>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</si>
  <si>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</si>
  <si>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</si>
  <si>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</si>
  <si>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</si>
  <si>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</si>
  <si>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</si>
  <si>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</si>
  <si>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</si>
  <si>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</si>
  <si>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</si>
  <si>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</si>
  <si>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</si>
  <si>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</si>
  <si>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</si>
  <si>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</si>
  <si>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</si>
  <si>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</si>
  <si>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</si>
  <si>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</si>
  <si>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</si>
  <si>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</si>
  <si>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</si>
  <si>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</si>
  <si>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</si>
  <si>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</si>
  <si>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</si>
  <si>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</si>
  <si>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</si>
  <si>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</si>
  <si>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</si>
  <si>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</si>
  <si>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</si>
  <si>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</si>
  <si>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</si>
  <si>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</si>
  <si>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</si>
  <si>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</si>
  <si>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</si>
  <si>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</si>
  <si>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</si>
  <si>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</si>
  <si>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</si>
  <si>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</si>
  <si>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</si>
  <si>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</si>
  <si>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</si>
  <si>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</si>
  <si>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</si>
  <si>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</si>
  <si>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</si>
  <si>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</si>
  <si>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</si>
  <si>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</si>
  <si>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</si>
  <si>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</si>
  <si>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</si>
  <si>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</si>
  <si>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</si>
  <si>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</si>
  <si>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</si>
  <si>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</si>
  <si>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</si>
  <si>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</si>
  <si>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</si>
  <si>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</si>
  <si>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</si>
  <si>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</si>
  <si>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</si>
  <si>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</si>
  <si>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</si>
  <si>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</si>
  <si>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</si>
  <si>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</si>
  <si>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</si>
  <si>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</si>
  <si>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</si>
  <si>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</si>
  <si>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</si>
  <si>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</si>
  <si>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</si>
  <si>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</si>
  <si>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</si>
  <si>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</si>
  <si>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</si>
  <si>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</si>
  <si>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</si>
  <si>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</si>
  <si>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</si>
  <si>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</si>
  <si>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</si>
  <si>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</si>
  <si>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</si>
  <si>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</si>
  <si>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</si>
  <si>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</si>
  <si>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</si>
  <si>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</si>
  <si>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</si>
  <si>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</si>
  <si>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</si>
  <si>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</si>
  <si>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</si>
  <si>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</si>
  <si>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</si>
  <si>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</si>
  <si>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</si>
  <si>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</si>
  <si>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</si>
  <si>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</si>
  <si>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</si>
  <si>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</si>
  <si>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</si>
  <si>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</si>
  <si>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</si>
  <si>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</si>
  <si>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</si>
  <si>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</si>
  <si>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</si>
  <si>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</si>
  <si>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</si>
  <si>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</si>
  <si>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</si>
  <si>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</si>
  <si>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</si>
  <si>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</si>
  <si>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</si>
  <si>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</si>
  <si>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</si>
  <si>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</si>
  <si>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</si>
  <si>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</si>
  <si>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</si>
  <si>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</si>
  <si>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</si>
  <si>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</si>
  <si>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</si>
  <si>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</si>
  <si>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</si>
  <si>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</si>
  <si>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</si>
  <si>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</si>
  <si>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</si>
  <si>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</si>
  <si>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</si>
  <si>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</si>
  <si>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</si>
  <si>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</si>
  <si>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</si>
  <si>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</si>
  <si>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</si>
  <si>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</si>
  <si>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</si>
  <si>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</si>
  <si>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</si>
  <si>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</si>
  <si>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</si>
  <si>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</si>
  <si>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</si>
  <si>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</si>
  <si>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</si>
  <si>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</si>
  <si>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</si>
  <si>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</si>
  <si>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</si>
  <si>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</si>
  <si>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</si>
  <si>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</si>
  <si>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</si>
  <si>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</si>
  <si>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</si>
  <si>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</si>
  <si>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</si>
  <si>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</si>
  <si>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</si>
  <si>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</si>
  <si>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</si>
  <si>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</si>
  <si>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</si>
  <si>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</si>
  <si>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</si>
  <si>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</si>
  <si>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</si>
  <si>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</si>
  <si>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</si>
  <si>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</si>
  <si>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</si>
  <si>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</si>
  <si>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</si>
  <si>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</si>
  <si>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</si>
  <si>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</si>
  <si>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</si>
  <si>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</si>
  <si>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</si>
  <si>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</si>
  <si>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</si>
  <si>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</si>
  <si>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</si>
  <si>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</si>
  <si>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</si>
  <si>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</si>
  <si>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</si>
  <si>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</si>
  <si>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</si>
  <si>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</si>
  <si>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</si>
  <si>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</si>
  <si>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</si>
  <si>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</si>
  <si>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</si>
  <si>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</si>
  <si>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</si>
  <si>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</si>
  <si>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</si>
  <si>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</si>
  <si>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</si>
  <si>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</si>
  <si>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</si>
  <si>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</si>
  <si>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</si>
  <si>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</si>
  <si>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</si>
  <si>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</si>
  <si>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</si>
  <si>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</si>
  <si>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</si>
  <si>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</si>
  <si>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</si>
  <si>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</si>
  <si>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</si>
  <si>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</si>
  <si>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</si>
  <si>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</si>
  <si>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</si>
  <si>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</si>
  <si>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</si>
  <si>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</si>
  <si>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</si>
  <si>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</si>
  <si>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</si>
  <si>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</si>
  <si>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</si>
  <si>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</si>
  <si>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</si>
  <si>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</si>
  <si>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</si>
  <si>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</si>
  <si>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</si>
  <si>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</si>
  <si>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</si>
  <si>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</si>
  <si>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</si>
  <si>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</si>
  <si>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</si>
  <si>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</si>
  <si>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</si>
  <si>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</si>
  <si>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</si>
  <si>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</si>
  <si>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</si>
  <si>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</si>
  <si>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</si>
  <si>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</si>
  <si>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</si>
  <si>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</si>
  <si>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</si>
  <si>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</si>
  <si>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</si>
  <si>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</si>
  <si>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</si>
  <si>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</si>
  <si>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</si>
  <si>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</si>
  <si>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</si>
  <si>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</si>
  <si>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</si>
  <si>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</si>
  <si>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</si>
  <si>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</si>
  <si>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</si>
  <si>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</si>
  <si>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</si>
  <si>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</si>
  <si>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</si>
  <si>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</si>
  <si>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</si>
  <si>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</si>
  <si>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</si>
  <si>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</si>
  <si>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</si>
  <si>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</si>
  <si>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</si>
  <si>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</si>
  <si>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</si>
  <si>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</si>
  <si>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</si>
  <si>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</si>
  <si>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</si>
  <si>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</si>
  <si>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</si>
  <si>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</si>
  <si>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</si>
  <si>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</si>
  <si>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</si>
  <si>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</si>
  <si>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</si>
  <si>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</si>
  <si>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</si>
  <si>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</si>
  <si>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</si>
  <si>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</si>
  <si>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</si>
  <si>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</si>
  <si>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</si>
  <si>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</si>
  <si>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</si>
  <si>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</si>
  <si>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</si>
  <si>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</si>
  <si>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</si>
  <si>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</si>
  <si>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</si>
  <si>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</si>
  <si>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</si>
  <si>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</si>
  <si>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</si>
  <si>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</si>
  <si>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</si>
  <si>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</si>
  <si>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</si>
  <si>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</si>
  <si>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</si>
  <si>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</si>
  <si>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</si>
  <si>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</si>
  <si>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</si>
  <si>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</si>
  <si>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</si>
  <si>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</si>
  <si>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</si>
  <si>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</si>
  <si>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</si>
  <si>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</si>
  <si>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</si>
  <si>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</si>
  <si>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</si>
  <si>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</si>
  <si>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</si>
  <si>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</si>
  <si>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</si>
  <si>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</si>
  <si>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</si>
  <si>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</si>
  <si>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</si>
  <si>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</si>
  <si>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</si>
  <si>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</si>
  <si>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</si>
  <si>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</si>
  <si>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</si>
  <si>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</si>
  <si>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</si>
  <si>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</si>
  <si>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</si>
  <si>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</si>
  <si>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</si>
  <si>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</si>
  <si>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</si>
  <si>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</si>
  <si>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</si>
  <si>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</si>
  <si>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</si>
  <si>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</si>
  <si>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</si>
  <si>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</si>
  <si>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</si>
  <si>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</si>
  <si>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</si>
  <si>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</si>
  <si>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</si>
  <si>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</si>
  <si>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</si>
  <si>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</si>
  <si>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</si>
  <si>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</si>
  <si>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</si>
  <si>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</si>
  <si>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</si>
  <si>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</si>
  <si>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</si>
  <si>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</si>
  <si>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</si>
  <si>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</si>
  <si>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</si>
  <si>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</si>
  <si>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</si>
  <si>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</si>
  <si>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</si>
  <si>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</si>
  <si>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</si>
  <si>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</si>
  <si>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</si>
  <si>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</si>
  <si>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</si>
  <si>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</si>
  <si>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</si>
  <si>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</si>
  <si>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</si>
  <si>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</si>
  <si>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</si>
  <si>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</si>
  <si>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</si>
  <si>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</si>
  <si>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</si>
  <si>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</si>
  <si>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</si>
  <si>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</si>
  <si>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</si>
  <si>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</si>
  <si>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</si>
  <si>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</si>
  <si>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</si>
  <si>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</si>
  <si>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</si>
  <si>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</si>
  <si>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</si>
  <si>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</si>
  <si>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</si>
  <si>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</si>
  <si>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</si>
  <si>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</si>
  <si>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</si>
  <si>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</si>
  <si>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</si>
  <si>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</si>
  <si>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</si>
  <si>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</si>
  <si>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</si>
  <si>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</si>
  <si>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</si>
  <si>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</si>
  <si>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</si>
  <si>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</si>
  <si>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</si>
  <si>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</si>
  <si>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</si>
  <si>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</si>
  <si>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</si>
  <si>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</si>
  <si>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</si>
  <si>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</si>
  <si>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</si>
  <si>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</si>
  <si>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</si>
  <si>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</si>
  <si>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</si>
  <si>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</si>
  <si>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</si>
  <si>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</si>
  <si>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</si>
  <si>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</si>
  <si>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</si>
  <si>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</si>
  <si>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</si>
  <si>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</si>
  <si>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</si>
  <si>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</si>
  <si>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</si>
  <si>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</si>
  <si>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</si>
  <si>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</si>
  <si>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</si>
  <si>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</si>
  <si>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</si>
  <si>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</si>
  <si>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</si>
  <si>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</si>
  <si>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</si>
  <si>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</si>
  <si>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</si>
  <si>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</si>
  <si>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</si>
  <si>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</si>
  <si>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</si>
  <si>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</si>
  <si>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</si>
  <si>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</si>
  <si>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</si>
  <si>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</si>
  <si>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</si>
  <si>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</si>
  <si>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</si>
  <si>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</si>
  <si>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</si>
  <si>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</si>
  <si>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</si>
  <si>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</si>
  <si>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</si>
  <si>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</si>
  <si>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</si>
  <si>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</si>
  <si>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</si>
  <si>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</si>
  <si>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</si>
  <si>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</si>
  <si>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</si>
  <si>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</si>
  <si>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</si>
  <si>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</si>
  <si>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</si>
  <si>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</si>
  <si>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</si>
  <si>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</si>
  <si>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</si>
  <si>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</si>
  <si>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</si>
  <si>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</si>
  <si>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</si>
  <si>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</si>
  <si>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</si>
  <si>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</si>
  <si>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</si>
  <si>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</si>
  <si>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</si>
  <si>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</si>
  <si>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</si>
  <si>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</si>
  <si>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</si>
  <si>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</si>
  <si>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</si>
  <si>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</si>
  <si>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</si>
  <si>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</si>
  <si>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</si>
  <si>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</si>
  <si>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</si>
  <si>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</si>
  <si>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</si>
  <si>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</si>
  <si>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</si>
  <si>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</si>
  <si>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</si>
  <si>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</si>
  <si>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</si>
  <si>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</si>
  <si>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</si>
  <si>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</si>
  <si>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</si>
  <si>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</si>
  <si>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</si>
  <si>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</si>
  <si>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</si>
  <si>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</si>
  <si>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</si>
  <si>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</si>
  <si>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</si>
  <si>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</si>
  <si>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</si>
  <si>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</si>
  <si>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</si>
  <si>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</si>
  <si>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</si>
  <si>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</si>
  <si>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</si>
  <si>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</si>
  <si>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</si>
  <si>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</si>
  <si>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</si>
  <si>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</si>
  <si>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</si>
  <si>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</si>
  <si>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</si>
  <si>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</si>
  <si>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</si>
  <si>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</si>
  <si>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</si>
  <si>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</si>
  <si>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</si>
  <si>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</si>
  <si>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</si>
  <si>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</si>
  <si>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</si>
  <si>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</si>
  <si>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</si>
  <si>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</si>
  <si>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</si>
  <si>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</si>
  <si>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</si>
  <si>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</si>
  <si>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</si>
  <si>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</si>
  <si>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</si>
  <si>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</si>
  <si>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</si>
  <si>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</si>
  <si>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</si>
  <si>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</si>
  <si>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</si>
  <si>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</si>
  <si>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</si>
  <si>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</si>
  <si>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</si>
  <si>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</si>
  <si>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</si>
  <si>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</si>
  <si>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</si>
  <si>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</si>
  <si>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</si>
  <si>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</si>
  <si>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</si>
  <si>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</si>
  <si>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</si>
  <si>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</si>
  <si>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</si>
  <si>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</si>
  <si>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</si>
  <si>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</si>
  <si>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</si>
  <si>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</si>
  <si>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</si>
  <si>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</si>
  <si>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</si>
  <si>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</si>
  <si>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</si>
  <si>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</si>
  <si>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</si>
  <si>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</si>
  <si>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</si>
  <si>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</si>
  <si>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</si>
  <si>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</si>
  <si>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</si>
  <si>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</si>
  <si>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</si>
  <si>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</si>
  <si>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</si>
  <si>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</si>
  <si>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</si>
  <si>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</si>
  <si>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</si>
  <si>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</si>
  <si>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</si>
  <si>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</si>
  <si>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</si>
  <si>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</si>
  <si>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</si>
  <si>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</si>
  <si>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</si>
  <si>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</si>
  <si>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</si>
  <si>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</si>
  <si>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</si>
  <si>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</si>
  <si>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</si>
  <si>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</si>
  <si>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</si>
  <si>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</si>
  <si>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</si>
  <si>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</si>
  <si>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</si>
  <si>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</si>
  <si>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</si>
  <si>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</si>
  <si>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</si>
  <si>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</si>
  <si>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</si>
  <si>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</si>
  <si>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</si>
  <si>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</si>
  <si>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</si>
  <si>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</si>
  <si>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</si>
  <si>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</si>
  <si>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</si>
  <si>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</si>
  <si>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</si>
  <si>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</si>
  <si>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</si>
  <si>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</si>
  <si>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</si>
  <si>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</si>
  <si>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</si>
  <si>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</si>
  <si>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</si>
  <si>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</si>
  <si>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</si>
  <si>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</si>
  <si>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</si>
  <si>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</si>
  <si>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</si>
  <si>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</si>
  <si>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</si>
  <si>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</si>
  <si>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</si>
  <si>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</si>
  <si>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</si>
  <si>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</si>
  <si>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</si>
  <si>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</si>
  <si>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</si>
  <si>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</si>
  <si>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</si>
  <si>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</si>
  <si>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</si>
  <si>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</si>
  <si>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</si>
  <si>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</si>
  <si>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</si>
  <si>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</si>
  <si>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</si>
  <si>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</si>
  <si>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</si>
  <si>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</si>
  <si>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</si>
  <si>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</si>
  <si>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</si>
  <si>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</si>
  <si>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</si>
  <si>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</si>
  <si>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</si>
  <si>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</si>
  <si>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</si>
  <si>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</si>
  <si>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</si>
  <si>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</si>
  <si>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</si>
  <si>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</si>
  <si>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</si>
  <si>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</si>
  <si>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</si>
  <si>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</si>
  <si>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</si>
  <si>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</si>
  <si>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</si>
  <si>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</si>
  <si>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</si>
  <si>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</si>
  <si>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</si>
  <si>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</si>
  <si>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</si>
  <si>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</si>
  <si>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</si>
  <si>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</si>
  <si>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</si>
  <si>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</si>
  <si>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</si>
  <si>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</si>
  <si>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</si>
  <si>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</si>
  <si>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</si>
  <si>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</si>
  <si>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</si>
  <si>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</si>
  <si>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</si>
  <si>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</si>
  <si>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</si>
  <si>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</si>
  <si>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</si>
  <si>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</si>
  <si>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</si>
  <si>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</si>
  <si>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</si>
  <si>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</si>
  <si>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</si>
  <si>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</si>
  <si>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</si>
  <si>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</si>
  <si>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</si>
  <si>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</si>
  <si>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</si>
  <si>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</si>
  <si>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</si>
  <si>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</si>
  <si>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</si>
  <si>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</si>
  <si>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</si>
  <si>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</si>
  <si>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</si>
  <si>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</si>
  <si>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</si>
  <si>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</si>
  <si>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</si>
  <si>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</si>
  <si>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</si>
  <si>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</si>
  <si>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</si>
  <si>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</si>
  <si>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</si>
  <si>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</si>
  <si>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</si>
  <si>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</si>
  <si>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</si>
  <si>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</si>
  <si>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</si>
  <si>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</si>
  <si>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</si>
  <si>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</si>
  <si>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</si>
  <si>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</si>
  <si>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</si>
  <si>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</si>
  <si>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</si>
  <si>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</si>
  <si>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</si>
  <si>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</si>
  <si>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</si>
  <si>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</si>
  <si>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</si>
  <si>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</si>
  <si>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</si>
  <si>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</si>
  <si>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</si>
  <si>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</si>
  <si>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</si>
  <si>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</si>
  <si>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</si>
  <si>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</si>
  <si>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</si>
  <si>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</si>
  <si>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</si>
  <si>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</si>
  <si>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</si>
  <si>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</si>
  <si>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</si>
  <si>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</si>
  <si>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</si>
  <si>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</si>
  <si>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</si>
  <si>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</si>
  <si>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</si>
  <si>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</si>
  <si>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</si>
  <si>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</si>
  <si>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</si>
  <si>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</si>
  <si>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</si>
  <si>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</si>
  <si>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</si>
  <si>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</si>
  <si>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</si>
  <si>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</si>
  <si>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</si>
  <si>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</si>
  <si>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</si>
  <si>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</si>
  <si>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</si>
  <si>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</si>
  <si>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</si>
  <si>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</si>
  <si>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</si>
  <si>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</si>
  <si>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</si>
  <si>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</si>
  <si>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</si>
  <si>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</si>
  <si>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</si>
  <si>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</si>
  <si>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</si>
  <si>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</si>
  <si>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</si>
  <si>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</si>
  <si>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</si>
  <si>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</si>
  <si>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</si>
  <si>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</si>
  <si>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</si>
  <si>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</si>
  <si>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</si>
  <si>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</si>
  <si>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</si>
  <si>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</si>
  <si>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</si>
  <si>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</si>
  <si>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</si>
  <si>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</si>
  <si>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</si>
  <si>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</si>
  <si>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</si>
  <si>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</si>
  <si>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</si>
  <si>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</si>
  <si>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</si>
  <si>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</si>
  <si>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</si>
  <si>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</si>
  <si>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</si>
  <si>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</si>
  <si>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</si>
  <si>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</si>
  <si>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</si>
  <si>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</si>
  <si>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</si>
  <si>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</si>
  <si>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</si>
  <si>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</si>
  <si>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</si>
  <si>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</si>
  <si>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</si>
  <si>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</si>
  <si>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</si>
  <si>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</si>
  <si>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</si>
  <si>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</si>
  <si>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</si>
  <si>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</si>
  <si>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</si>
  <si>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</si>
  <si>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</si>
  <si>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</si>
  <si>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</si>
  <si>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</si>
  <si>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</si>
  <si>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</si>
  <si>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</si>
  <si>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</si>
  <si>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</si>
  <si>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</si>
  <si>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</si>
  <si>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</si>
  <si>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</si>
  <si>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</si>
  <si>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</si>
  <si>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</si>
  <si>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</si>
  <si>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</si>
  <si>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</si>
  <si>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</si>
  <si>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</si>
  <si>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</si>
  <si>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</si>
  <si>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</si>
  <si>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</si>
  <si>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</si>
  <si>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</si>
  <si>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</si>
  <si>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</si>
  <si>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</si>
  <si>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</si>
  <si>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</si>
  <si>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</si>
  <si>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</si>
  <si>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</si>
  <si>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</si>
  <si>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</si>
  <si>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</si>
  <si>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</si>
  <si>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</si>
  <si>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</si>
  <si>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</si>
  <si>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</si>
  <si>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</si>
  <si>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</si>
  <si>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</si>
  <si>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</si>
  <si>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</si>
  <si>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</si>
  <si>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</si>
  <si>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</si>
  <si>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</si>
  <si>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</si>
  <si>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</si>
  <si>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</si>
  <si>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</si>
  <si>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</si>
  <si>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</si>
  <si>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</si>
  <si>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</si>
  <si>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</si>
  <si>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</si>
  <si>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</si>
  <si>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</si>
  <si>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</si>
  <si>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</si>
  <si>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</si>
  <si>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</si>
  <si>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</si>
  <si>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</si>
  <si>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</si>
  <si>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</si>
  <si>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</si>
  <si>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</si>
  <si>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</si>
  <si>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</si>
  <si>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</si>
  <si>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</si>
  <si>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</si>
  <si>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</si>
  <si>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</si>
  <si>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</si>
  <si>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</si>
  <si>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</si>
  <si>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</si>
  <si>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</si>
  <si>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</si>
  <si>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</si>
  <si>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</si>
  <si>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</si>
  <si>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</si>
  <si>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</si>
  <si>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</si>
  <si>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</si>
  <si>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</si>
  <si>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</si>
  <si>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</si>
  <si>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</si>
  <si>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</si>
  <si>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</si>
  <si>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</si>
  <si>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</si>
  <si>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</si>
  <si>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</si>
  <si>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</si>
  <si>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</si>
  <si>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</si>
  <si>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</si>
  <si>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</si>
  <si>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</si>
  <si>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</si>
  <si>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</si>
  <si>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</si>
  <si>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</si>
  <si>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</si>
  <si>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</si>
  <si>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</si>
  <si>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</si>
  <si>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</si>
  <si>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</si>
  <si>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</si>
  <si>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</si>
  <si>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</si>
  <si>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</si>
  <si>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</si>
  <si>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</si>
  <si>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</si>
  <si>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</si>
  <si>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</si>
  <si>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</si>
  <si>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</si>
  <si>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</si>
  <si>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</si>
  <si>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</si>
  <si>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</si>
  <si>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</si>
  <si>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</si>
  <si>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</si>
  <si>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</si>
  <si>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</si>
  <si>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</si>
  <si>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</si>
  <si>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</si>
  <si>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</si>
  <si>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</si>
  <si>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</si>
  <si>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</si>
  <si>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</si>
  <si>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</si>
  <si>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</si>
  <si>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</si>
  <si>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</si>
  <si>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</si>
  <si>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</si>
  <si>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</si>
  <si>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</si>
  <si>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</si>
  <si>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</si>
  <si>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</si>
  <si>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</si>
  <si>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</si>
  <si>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</si>
  <si>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</si>
  <si>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</si>
  <si>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</si>
  <si>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</si>
  <si>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</si>
  <si>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</si>
  <si>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</si>
  <si>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</si>
  <si>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</si>
  <si>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</si>
  <si>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</si>
  <si>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</si>
  <si>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</si>
  <si>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</si>
  <si>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</si>
  <si>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</si>
  <si>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</si>
  <si>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</si>
  <si>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</si>
  <si>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</si>
  <si>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</si>
  <si>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</si>
  <si>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</si>
  <si>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</si>
  <si>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</si>
  <si>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</si>
  <si>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</si>
  <si>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</si>
  <si>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</si>
  <si>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</si>
  <si>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</si>
  <si>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</si>
  <si>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</si>
  <si>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</si>
  <si>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</si>
  <si>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</si>
  <si>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</si>
  <si>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</si>
  <si>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</si>
  <si>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</si>
  <si>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</si>
  <si>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</si>
  <si>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</si>
  <si>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</si>
  <si>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</si>
  <si>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</si>
  <si>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</si>
  <si>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</si>
  <si>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</si>
  <si>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</si>
  <si>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</si>
  <si>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</si>
  <si>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</si>
  <si>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</si>
  <si>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</si>
  <si>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</si>
  <si>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</si>
  <si>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</si>
  <si>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</si>
  <si>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</si>
  <si>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</si>
  <si>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</si>
  <si>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</si>
  <si>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</si>
  <si>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</si>
  <si>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</si>
  <si>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</si>
  <si>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</si>
  <si>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</si>
  <si>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</si>
  <si>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</si>
  <si>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</si>
  <si>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</si>
  <si>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</si>
  <si>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</si>
  <si>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</si>
  <si>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</si>
  <si>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</si>
  <si>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</si>
  <si>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</si>
  <si>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</si>
  <si>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</si>
  <si>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</si>
  <si>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</si>
  <si>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</si>
  <si>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</si>
  <si>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</si>
  <si>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</si>
  <si>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</si>
  <si>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</si>
  <si>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</si>
  <si>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</si>
  <si>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</si>
  <si>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</si>
  <si>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</si>
  <si>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</si>
  <si>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</si>
  <si>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</si>
  <si>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</si>
  <si>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</si>
  <si>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</si>
  <si>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</si>
  <si>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</si>
  <si>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</si>
  <si>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</si>
  <si>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</si>
  <si>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</si>
  <si>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</si>
  <si>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</si>
  <si>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</si>
  <si>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</si>
  <si>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</si>
  <si>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</si>
  <si>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</si>
  <si>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</si>
  <si>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</si>
  <si>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</si>
  <si>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</si>
  <si>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</si>
  <si>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</si>
  <si>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</si>
  <si>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</si>
  <si>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</si>
  <si>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</si>
  <si>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</si>
  <si>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</si>
  <si>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</si>
  <si>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</si>
  <si>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</si>
  <si>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</si>
  <si>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</si>
  <si>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</si>
  <si>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</si>
  <si>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</si>
  <si>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</si>
  <si>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</si>
  <si>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</si>
  <si>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</si>
  <si>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</si>
  <si>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</si>
  <si>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</si>
  <si>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</si>
  <si>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</si>
  <si>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</si>
  <si>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</si>
  <si>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</si>
  <si>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</si>
  <si>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</si>
  <si>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</si>
  <si>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</si>
  <si>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</si>
  <si>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</si>
  <si>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</si>
  <si>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</si>
  <si>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</si>
  <si>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</si>
  <si>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</si>
  <si>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</si>
  <si>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</si>
  <si>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</si>
  <si>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</si>
  <si>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</si>
  <si>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</si>
  <si>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</si>
  <si>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</si>
  <si>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</si>
  <si>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</si>
  <si>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</si>
  <si>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</si>
  <si>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</si>
  <si>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</si>
  <si>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</si>
  <si>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</si>
  <si>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</si>
  <si>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</si>
  <si>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</si>
  <si>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</si>
  <si>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</si>
  <si>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</si>
  <si>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</si>
  <si>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</si>
  <si>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</si>
  <si>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</si>
  <si>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</si>
  <si>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</si>
  <si>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</si>
  <si>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</si>
  <si>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</si>
  <si>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</si>
  <si>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</si>
  <si>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</si>
  <si>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</si>
  <si>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</si>
  <si>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</si>
  <si>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</si>
  <si>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</si>
  <si>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</si>
  <si>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</si>
  <si>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</si>
  <si>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</si>
  <si>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</si>
  <si>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</si>
  <si>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</si>
  <si>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</si>
  <si>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</si>
  <si>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</si>
  <si>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</si>
  <si>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</si>
  <si>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</si>
  <si>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</si>
  <si>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</si>
  <si>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</si>
  <si>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</si>
  <si>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</si>
  <si>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</si>
  <si>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</si>
  <si>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</si>
  <si>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</si>
  <si>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</si>
  <si>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</si>
  <si>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</si>
  <si>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</si>
  <si>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</si>
  <si>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</si>
  <si>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</si>
  <si>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</si>
  <si>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</si>
  <si>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</si>
  <si>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</si>
  <si>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</si>
  <si>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</si>
  <si>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</si>
  <si>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</si>
  <si>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</si>
  <si>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</si>
  <si>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</si>
  <si>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</si>
  <si>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</si>
  <si>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</si>
  <si>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</si>
  <si>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</si>
  <si>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</si>
  <si>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</si>
  <si>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</si>
  <si>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</si>
  <si>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</si>
  <si>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</si>
  <si>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</si>
  <si>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</si>
  <si>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</si>
  <si>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</si>
  <si>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</si>
  <si>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</si>
  <si>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</si>
  <si>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</si>
  <si>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</si>
  <si>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</si>
  <si>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</si>
  <si>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</si>
  <si>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</si>
  <si>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</si>
  <si>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</si>
  <si>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</si>
  <si>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</si>
  <si>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</si>
  <si>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</si>
  <si>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</si>
  <si>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</si>
  <si>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</si>
  <si>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</si>
  <si>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</si>
  <si>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</si>
  <si>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</si>
  <si>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</si>
  <si>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</si>
  <si>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</si>
  <si>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</si>
  <si>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</si>
  <si>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</si>
  <si>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</si>
  <si>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</si>
  <si>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</si>
  <si>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</si>
  <si>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</si>
  <si>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</si>
  <si>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</si>
  <si>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</si>
  <si>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</si>
  <si>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</si>
  <si>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</si>
  <si>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</si>
  <si>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</si>
  <si>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</si>
  <si>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</si>
  <si>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</si>
  <si>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</si>
  <si>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</si>
  <si>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</si>
  <si>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</si>
  <si>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</si>
  <si>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</si>
  <si>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</si>
  <si>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</si>
  <si>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</si>
  <si>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</si>
  <si>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</si>
  <si>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</si>
  <si>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</si>
  <si>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</si>
  <si>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</si>
  <si>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</si>
  <si>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</si>
  <si>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</si>
  <si>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</si>
  <si>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</si>
  <si>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</si>
  <si>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</si>
  <si>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</si>
  <si>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</si>
  <si>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</si>
  <si>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</si>
  <si>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</si>
  <si>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</si>
  <si>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</si>
  <si>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</si>
  <si>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</si>
  <si>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</si>
  <si>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</si>
  <si>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</si>
  <si>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</si>
  <si>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</si>
  <si>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</si>
  <si>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</si>
  <si>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</si>
  <si>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</si>
  <si>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</si>
  <si>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</si>
  <si>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</si>
  <si>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</si>
  <si>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</si>
  <si>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</si>
  <si>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</si>
  <si>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</si>
  <si>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</si>
  <si>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</si>
  <si>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</si>
  <si>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</si>
  <si>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</si>
  <si>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</si>
  <si>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</si>
  <si>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</si>
  <si>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</si>
  <si>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</si>
  <si>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</si>
  <si>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</si>
  <si>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</si>
  <si>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</si>
  <si>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</si>
  <si>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</si>
  <si>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</si>
  <si>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</si>
  <si>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</si>
  <si>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</si>
  <si>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</si>
  <si>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</si>
  <si>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</si>
  <si>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</si>
  <si>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</si>
  <si>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</si>
  <si>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</si>
  <si>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</si>
  <si>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</si>
  <si>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</si>
  <si>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</si>
  <si>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</si>
  <si>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</si>
  <si>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</si>
  <si>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</si>
  <si>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</si>
  <si>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</si>
  <si>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</si>
  <si>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</si>
  <si>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</si>
  <si>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</si>
  <si>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</si>
  <si>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</si>
  <si>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</si>
  <si>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</si>
  <si>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</si>
  <si>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</si>
  <si>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</si>
  <si>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</si>
  <si>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</si>
  <si>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</si>
  <si>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</si>
  <si>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</si>
  <si>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</si>
  <si>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</si>
  <si>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</si>
  <si>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</si>
  <si>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</si>
  <si>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</si>
  <si>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</si>
  <si>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</si>
  <si>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</si>
  <si>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</si>
  <si>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</si>
  <si>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</si>
  <si>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</si>
  <si>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</si>
  <si>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</si>
  <si>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</si>
  <si>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</si>
  <si>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</si>
  <si>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</si>
  <si>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</si>
  <si>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</si>
  <si>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</si>
  <si>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</si>
  <si>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</si>
  <si>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</si>
  <si>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</si>
  <si>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</si>
  <si>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</si>
  <si>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</si>
  <si>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</si>
  <si>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</si>
  <si>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</si>
  <si>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</si>
  <si>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</si>
  <si>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</si>
  <si>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</si>
  <si>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</si>
  <si>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</si>
  <si>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</si>
  <si>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</si>
  <si>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</si>
  <si>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</si>
  <si>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</si>
  <si>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</si>
  <si>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</si>
  <si>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</si>
  <si>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</si>
  <si>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</si>
  <si>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</si>
  <si>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</si>
  <si>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</si>
  <si>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</si>
  <si>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</si>
  <si>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</si>
  <si>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</si>
  <si>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</si>
  <si>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</si>
  <si>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</si>
  <si>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</si>
  <si>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</si>
  <si>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</si>
  <si>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</si>
  <si>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</si>
  <si>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</si>
  <si>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</si>
  <si>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</si>
  <si>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</si>
  <si>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</si>
  <si>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</si>
  <si>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</si>
  <si>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</si>
  <si>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</si>
  <si>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</si>
  <si>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</si>
  <si>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</si>
  <si>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</si>
  <si>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</si>
  <si>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</si>
  <si>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</si>
  <si>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</si>
  <si>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</si>
  <si>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</si>
  <si>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</si>
  <si>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</si>
  <si>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</si>
  <si>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</si>
  <si>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</si>
  <si>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</si>
  <si>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</si>
  <si>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</si>
  <si>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</si>
  <si>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</si>
  <si>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</si>
  <si>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</si>
  <si>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</si>
  <si>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</si>
  <si>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</si>
  <si>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</si>
  <si>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</si>
  <si>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</si>
  <si>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</si>
  <si>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</si>
  <si>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</si>
  <si>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</si>
  <si>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</si>
  <si>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</si>
  <si>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</si>
  <si>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</si>
  <si>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</si>
  <si>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</si>
  <si>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</si>
  <si>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</si>
  <si>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</si>
  <si>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</si>
  <si>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</si>
  <si>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</si>
  <si>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</si>
  <si>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</si>
  <si>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</si>
  <si>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</si>
  <si>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</si>
  <si>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</si>
  <si>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</si>
  <si>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</si>
  <si>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</si>
  <si>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</si>
  <si>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</si>
  <si>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</si>
  <si>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</si>
  <si>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</si>
  <si>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</si>
  <si>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</si>
  <si>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</si>
  <si>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</si>
  <si>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</si>
  <si>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</si>
  <si>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</si>
  <si>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</si>
  <si>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</si>
  <si>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</si>
  <si>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</si>
  <si>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</si>
  <si>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</si>
  <si>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</si>
  <si>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</si>
  <si>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</si>
  <si>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</si>
  <si>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</si>
  <si>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</si>
  <si>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</si>
  <si>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</si>
  <si>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</si>
  <si>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</si>
  <si>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</si>
  <si>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</si>
  <si>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</si>
  <si>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</si>
  <si>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</si>
  <si>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</si>
  <si>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</si>
  <si>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</si>
  <si>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</si>
  <si>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</si>
  <si>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</si>
  <si>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</si>
  <si>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</si>
  <si>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</si>
  <si>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</si>
  <si>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</si>
  <si>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</si>
  <si>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</si>
  <si>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</si>
  <si>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</si>
  <si>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</si>
  <si>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</si>
  <si>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</si>
  <si>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</si>
  <si>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</si>
  <si>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</si>
  <si>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</si>
  <si>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</si>
  <si>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</si>
  <si>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</si>
  <si>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</si>
  <si>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</si>
  <si>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</si>
  <si>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</si>
  <si>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</si>
  <si>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</si>
  <si>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</si>
  <si>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</si>
  <si>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</si>
  <si>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</si>
  <si>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</si>
  <si>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</si>
  <si>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</si>
  <si>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</si>
  <si>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</si>
  <si>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</si>
  <si>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</si>
  <si>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</si>
  <si>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</si>
  <si>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</si>
  <si>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</si>
  <si>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</si>
  <si>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</si>
  <si>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</si>
  <si>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</si>
  <si>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</si>
  <si>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</si>
  <si>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</si>
  <si>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</si>
  <si>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</si>
  <si>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</si>
  <si>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</si>
  <si>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</si>
  <si>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</si>
  <si>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</si>
  <si>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</si>
  <si>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</si>
  <si>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</si>
  <si>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</si>
  <si>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</si>
  <si>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</si>
  <si>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</si>
  <si>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</si>
  <si>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</si>
  <si>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</si>
  <si>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</si>
  <si>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</si>
  <si>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</si>
  <si>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</si>
  <si>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</si>
  <si>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</si>
  <si>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</si>
  <si>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</si>
  <si>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</si>
  <si>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</si>
  <si>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</si>
  <si>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</si>
  <si>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</si>
  <si>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</si>
  <si>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</si>
  <si>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</si>
  <si>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</si>
  <si>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</si>
  <si>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</si>
  <si>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</si>
  <si>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</si>
  <si>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</si>
  <si>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</si>
  <si>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</si>
  <si>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</si>
  <si>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</si>
  <si>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</si>
  <si>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</si>
  <si>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</si>
  <si>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</si>
  <si>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</si>
  <si>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</si>
  <si>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</si>
  <si>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</si>
  <si>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</si>
  <si>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</si>
  <si>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</si>
  <si>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</si>
  <si>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</si>
  <si>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</si>
  <si>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</si>
  <si>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</si>
  <si>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</si>
  <si>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</si>
  <si>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</si>
  <si>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</si>
  <si>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</si>
  <si>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</si>
  <si>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</si>
  <si>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</si>
  <si>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</si>
  <si>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</si>
  <si>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</si>
  <si>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</si>
  <si>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</si>
  <si>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</si>
  <si>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</si>
  <si>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</si>
  <si>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</si>
  <si>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</si>
  <si>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</si>
  <si>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</si>
  <si>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</si>
  <si>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</si>
  <si>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</si>
  <si>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</si>
  <si>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</si>
  <si>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</si>
  <si>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</si>
  <si>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</si>
  <si>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</si>
  <si>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</si>
  <si>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</si>
  <si>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</si>
  <si>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</si>
  <si>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</si>
  <si>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</si>
  <si>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</si>
  <si>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</si>
  <si>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</si>
  <si>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</si>
  <si>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</si>
  <si>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</si>
  <si>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</si>
  <si>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</si>
  <si>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</si>
  <si>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</si>
  <si>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</si>
  <si>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</si>
  <si>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</si>
  <si>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</si>
  <si>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</si>
  <si>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</si>
  <si>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</si>
  <si>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</si>
  <si>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</si>
  <si>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</si>
  <si>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</si>
  <si>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</si>
  <si>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</si>
  <si>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</si>
  <si>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</si>
  <si>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</si>
  <si>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</si>
  <si>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</si>
  <si>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</si>
  <si>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</si>
  <si>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</si>
  <si>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</si>
  <si>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</si>
  <si>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</si>
  <si>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</si>
  <si>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</si>
  <si>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</si>
  <si>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</si>
  <si>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</si>
  <si>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</si>
  <si>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</si>
  <si>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</si>
  <si>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</si>
  <si>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</si>
  <si>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</si>
  <si>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</si>
  <si>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</si>
  <si>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</si>
  <si>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</si>
  <si>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</si>
  <si>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</si>
  <si>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</si>
  <si>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</si>
  <si>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</si>
  <si>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</si>
  <si>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</si>
  <si>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</si>
  <si>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</si>
  <si>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</si>
  <si>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</si>
  <si>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</si>
  <si>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</si>
  <si>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</si>
  <si>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</si>
  <si>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</si>
  <si>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</si>
  <si>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</si>
  <si>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</si>
  <si>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</si>
  <si>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</si>
  <si>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</si>
  <si>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</si>
  <si>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</si>
  <si>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</si>
  <si>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</si>
  <si>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</si>
  <si>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</si>
  <si>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</si>
  <si>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</si>
  <si>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</si>
  <si>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</si>
  <si>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</si>
  <si>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</si>
  <si>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</si>
  <si>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</si>
  <si>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</si>
  <si>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</si>
  <si>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</si>
  <si>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</si>
  <si>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</si>
  <si>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</si>
  <si>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</si>
  <si>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</si>
  <si>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</si>
  <si>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</si>
  <si>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</si>
  <si>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</si>
  <si>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</si>
  <si>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</si>
  <si>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</si>
  <si>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</si>
  <si>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</si>
  <si>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</si>
  <si>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</si>
  <si>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</si>
  <si>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</si>
  <si>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</si>
  <si>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</si>
  <si>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</si>
  <si>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</si>
  <si>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</si>
  <si>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</si>
  <si>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</si>
  <si>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</si>
  <si>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</si>
  <si>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</si>
  <si>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</si>
  <si>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</si>
  <si>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</si>
  <si>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</si>
  <si>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</si>
  <si>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</si>
  <si>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</si>
  <si>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</si>
  <si>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</si>
  <si>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</si>
  <si>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</si>
  <si>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</si>
  <si>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</si>
  <si>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</si>
  <si>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</si>
  <si>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</si>
  <si>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</si>
  <si>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</si>
  <si>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</si>
  <si>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</si>
  <si>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</si>
  <si>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</si>
  <si>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</si>
  <si>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</si>
  <si>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</si>
  <si>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</si>
  <si>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</si>
  <si>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</si>
  <si>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</si>
  <si>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</si>
  <si>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</si>
  <si>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</si>
  <si>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</si>
  <si>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</si>
  <si>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</si>
  <si>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</si>
  <si>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</si>
  <si>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</si>
  <si>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</si>
  <si>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</si>
  <si>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</si>
  <si>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</si>
  <si>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</si>
  <si>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</si>
  <si>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</si>
  <si>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</si>
  <si>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</si>
  <si>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</si>
  <si>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</si>
  <si>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</si>
  <si>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</si>
  <si>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</si>
  <si>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</si>
  <si>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</si>
  <si>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</si>
  <si>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</si>
  <si>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</si>
  <si>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</si>
  <si>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</si>
  <si>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</si>
  <si>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</si>
  <si>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</si>
  <si>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</si>
  <si>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</si>
  <si>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</si>
  <si>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</si>
  <si>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</si>
  <si>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</si>
  <si>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</si>
  <si>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</si>
  <si>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</si>
  <si>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</si>
  <si>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</si>
  <si>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</si>
  <si>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</si>
  <si>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</si>
  <si>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</si>
  <si>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</si>
  <si>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</si>
  <si>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</si>
  <si>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</si>
  <si>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</si>
  <si>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</si>
  <si>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</si>
  <si>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</si>
  <si>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</si>
  <si>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</si>
  <si>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</si>
  <si>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</si>
  <si>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</si>
  <si>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</si>
  <si>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</si>
  <si>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</si>
  <si>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</si>
  <si>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</si>
  <si>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</si>
  <si>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</si>
  <si>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</si>
  <si>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</si>
  <si>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</si>
  <si>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</si>
  <si>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</si>
  <si>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</si>
  <si>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</si>
  <si>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</si>
  <si>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</si>
  <si>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</si>
  <si>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</si>
  <si>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</si>
  <si>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</si>
  <si>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</si>
  <si>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</si>
  <si>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</si>
  <si>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</si>
  <si>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</si>
  <si>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</si>
  <si>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</si>
  <si>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</si>
  <si>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</si>
  <si>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</si>
  <si>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</si>
  <si>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</si>
  <si>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</si>
  <si>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</si>
  <si>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</si>
  <si>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</si>
  <si>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</si>
  <si>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</si>
  <si>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</si>
  <si>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</si>
  <si>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</si>
  <si>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</si>
  <si>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</si>
  <si>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</si>
  <si>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</si>
  <si>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</si>
  <si>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</si>
  <si>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</si>
  <si>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</si>
  <si>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</si>
  <si>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</si>
  <si>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</si>
  <si>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</si>
  <si>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</si>
  <si>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</si>
  <si>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</si>
  <si>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</si>
  <si>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</si>
  <si>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</si>
  <si>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</si>
  <si>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</si>
  <si>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</si>
  <si>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</si>
  <si>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</si>
  <si>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</si>
  <si>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</si>
  <si>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</si>
  <si>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</si>
  <si>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</si>
  <si>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</si>
  <si>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</si>
  <si>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</si>
  <si>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</si>
  <si>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</si>
  <si>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</si>
  <si>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</si>
  <si>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</si>
  <si>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</si>
  <si>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</si>
  <si>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</si>
  <si>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</si>
  <si>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</si>
  <si>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</si>
  <si>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</si>
  <si>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</si>
  <si>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</si>
  <si>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</si>
  <si>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</si>
  <si>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</si>
  <si>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</si>
  <si>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</si>
  <si>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</si>
  <si>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</si>
  <si>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</si>
  <si>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</si>
  <si>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</si>
  <si>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</si>
  <si>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</si>
  <si>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</si>
  <si>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</si>
  <si>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</si>
  <si>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</si>
  <si>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</si>
  <si>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</si>
  <si>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</si>
  <si>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</si>
  <si>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</si>
  <si>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</si>
  <si>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</si>
  <si>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</si>
  <si>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</si>
  <si>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</si>
  <si>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</si>
  <si>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</si>
  <si>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</si>
  <si>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</si>
  <si>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</si>
  <si>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</si>
  <si>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</si>
  <si>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</si>
  <si>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</si>
  <si>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</si>
  <si>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</si>
  <si>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</si>
  <si>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</si>
  <si>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</si>
  <si>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</si>
  <si>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</si>
  <si>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</si>
  <si>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</si>
  <si>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</si>
  <si>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</si>
  <si>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</si>
  <si>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</si>
  <si>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</si>
  <si>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</si>
  <si>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</si>
  <si>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</si>
  <si>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</si>
  <si>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</si>
  <si>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</si>
  <si>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</si>
  <si>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</si>
  <si>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</si>
  <si>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</si>
  <si>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</si>
  <si>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</si>
  <si>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</si>
  <si>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</si>
  <si>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</si>
  <si>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</si>
  <si>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</si>
  <si>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</si>
  <si>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</si>
  <si>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</si>
  <si>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</si>
  <si>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</si>
  <si>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</si>
  <si>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</si>
  <si>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</si>
  <si>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</si>
  <si>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</si>
  <si>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</si>
  <si>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</si>
  <si>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</si>
  <si>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</si>
  <si>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</si>
  <si>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</si>
  <si>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</si>
  <si>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</si>
  <si>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</si>
  <si>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</si>
  <si>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</si>
  <si>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</si>
  <si>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</si>
  <si>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</si>
  <si>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</si>
  <si>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</si>
  <si>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</si>
  <si>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</si>
  <si>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</si>
  <si>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</si>
  <si>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</si>
  <si>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</si>
  <si>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</si>
  <si>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</si>
  <si>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</si>
  <si>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</si>
  <si>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</si>
  <si>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</si>
  <si>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</si>
  <si>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</si>
  <si>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</si>
  <si>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</si>
  <si>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</si>
  <si>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</si>
  <si>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</si>
  <si>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</si>
  <si>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</si>
  <si>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</si>
  <si>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</si>
  <si>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</si>
  <si>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</si>
  <si>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</si>
  <si>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</si>
  <si>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</si>
  <si>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</si>
  <si>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</si>
  <si>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</si>
  <si>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</si>
  <si>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</si>
  <si>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</si>
  <si>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</si>
  <si>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</si>
  <si>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</si>
  <si>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</si>
  <si>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</si>
  <si>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</si>
  <si>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</si>
  <si>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</si>
  <si>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</si>
  <si>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</si>
  <si>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</si>
  <si>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</si>
  <si>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</si>
  <si>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</si>
  <si>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</si>
  <si>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</si>
  <si>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</si>
  <si>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</si>
  <si>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</si>
  <si>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</si>
  <si>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</si>
  <si>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</si>
  <si>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</si>
  <si>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</si>
  <si>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</si>
  <si>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</si>
  <si>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</si>
  <si>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</si>
  <si>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</si>
  <si>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</si>
  <si>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</si>
  <si>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</si>
  <si>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</si>
  <si>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</si>
  <si>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</si>
  <si>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</si>
  <si>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</si>
  <si>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</si>
  <si>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</si>
  <si>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</si>
  <si>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</si>
  <si>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</si>
  <si>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</si>
  <si>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</si>
  <si>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</si>
  <si>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</si>
  <si>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</si>
  <si>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</si>
  <si>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</si>
  <si>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</si>
  <si>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</si>
  <si>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</si>
  <si>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</si>
  <si>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</si>
  <si>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</si>
  <si>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</si>
  <si>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</si>
  <si>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</si>
  <si>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</si>
  <si>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</si>
  <si>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</si>
  <si>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</si>
  <si>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</si>
  <si>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</si>
  <si>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</si>
  <si>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</si>
  <si>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</si>
  <si>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</si>
  <si>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</si>
  <si>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</si>
  <si>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</si>
  <si>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</si>
  <si>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</si>
  <si>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</si>
  <si>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</si>
  <si>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</si>
  <si>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</si>
  <si>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</si>
  <si>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</si>
  <si>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</si>
  <si>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</si>
  <si>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</si>
  <si>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</si>
  <si>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</si>
  <si>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</si>
  <si>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</si>
  <si>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</si>
  <si>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</si>
  <si>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</si>
  <si>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</si>
  <si>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</si>
  <si>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</si>
  <si>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</si>
  <si>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</si>
  <si>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</si>
  <si>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</si>
  <si>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</si>
  <si>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</si>
  <si>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</si>
  <si>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</si>
  <si>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</si>
  <si>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</si>
  <si>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</si>
  <si>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</si>
  <si>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</si>
  <si>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</si>
  <si>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</si>
  <si>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</si>
  <si>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</si>
  <si>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</si>
  <si>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</si>
  <si>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</si>
  <si>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</si>
  <si>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</si>
  <si>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</si>
  <si>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</si>
  <si>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</si>
  <si>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</si>
  <si>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</si>
  <si>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</si>
  <si>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</si>
  <si>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</si>
  <si>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</si>
  <si>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</si>
  <si>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</si>
  <si>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</si>
  <si>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</si>
  <si>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</si>
  <si>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</si>
  <si>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</si>
  <si>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</si>
  <si>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</si>
  <si>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</si>
  <si>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</si>
  <si>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</si>
  <si>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</si>
  <si>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</si>
  <si>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</si>
  <si>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</si>
  <si>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</si>
  <si>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</si>
  <si>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</si>
  <si>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</si>
  <si>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</si>
  <si>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</si>
  <si>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</si>
  <si>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</si>
  <si>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</si>
  <si>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</si>
  <si>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</si>
  <si>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</si>
  <si>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</si>
  <si>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</si>
  <si>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</si>
  <si>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</si>
  <si>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</si>
  <si>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</si>
  <si>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</si>
  <si>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</si>
  <si>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</si>
  <si>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</si>
  <si>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</si>
  <si>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</si>
  <si>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</si>
  <si>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</si>
  <si>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</si>
  <si>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</si>
  <si>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</si>
  <si>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</si>
  <si>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</si>
  <si>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</si>
  <si>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</si>
  <si>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</si>
  <si>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</si>
  <si>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</si>
  <si>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</si>
  <si>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</si>
  <si>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</si>
  <si>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</si>
  <si>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</si>
  <si>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</si>
  <si>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</si>
  <si>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</si>
  <si>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</si>
  <si>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</si>
  <si>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</si>
  <si>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</si>
  <si>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</si>
  <si>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</si>
  <si>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</si>
  <si>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</si>
  <si>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</si>
  <si>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</si>
  <si>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</si>
  <si>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</si>
  <si>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</si>
  <si>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</si>
  <si>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</si>
  <si>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</si>
  <si>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</si>
  <si>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</si>
  <si>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</si>
  <si>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</si>
  <si>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</si>
  <si>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</si>
  <si>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</si>
  <si>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</si>
  <si>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</si>
  <si>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</si>
  <si>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</si>
  <si>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</si>
  <si>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</si>
  <si>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</si>
  <si>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</si>
  <si>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</si>
  <si>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</si>
  <si>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</si>
  <si>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</si>
  <si>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</si>
  <si>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</si>
  <si>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</si>
  <si>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</si>
  <si>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</si>
  <si>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</si>
  <si>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</si>
  <si>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</si>
  <si>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</si>
  <si>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</si>
  <si>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</si>
  <si>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</si>
  <si>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</si>
  <si>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</si>
  <si>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</si>
  <si>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</si>
  <si>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</si>
  <si>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</si>
  <si>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</si>
  <si>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</si>
  <si>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</si>
  <si>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</si>
  <si>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</si>
  <si>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</si>
  <si>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</si>
  <si>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</si>
  <si>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</si>
  <si>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</si>
  <si>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</si>
  <si>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</si>
  <si>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</si>
  <si>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</si>
  <si>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</si>
  <si>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</si>
  <si>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</si>
  <si>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</si>
  <si>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</si>
  <si>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</si>
  <si>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</si>
  <si>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</si>
  <si>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</si>
  <si>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</si>
  <si>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</si>
  <si>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</si>
  <si>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</si>
  <si>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</si>
  <si>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</si>
  <si>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</si>
  <si>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</si>
  <si>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</si>
  <si>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</si>
  <si>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</si>
  <si>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</si>
  <si>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</si>
  <si>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</si>
  <si>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</si>
  <si>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</si>
  <si>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</si>
  <si>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</si>
  <si>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</si>
  <si>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</si>
  <si>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</si>
  <si>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</si>
  <si>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</si>
  <si>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</si>
  <si>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</si>
  <si>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</si>
  <si>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</si>
  <si>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</si>
  <si>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</si>
  <si>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</si>
  <si>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</si>
  <si>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</si>
  <si>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</si>
  <si>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</si>
  <si>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</si>
  <si>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</si>
  <si>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</si>
  <si>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</si>
  <si>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</si>
  <si>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</si>
  <si>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</si>
  <si>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</si>
  <si>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</si>
  <si>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</si>
  <si>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</si>
  <si>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</si>
  <si>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</si>
  <si>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</si>
  <si>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</si>
  <si>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</si>
  <si>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</si>
  <si>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</si>
  <si>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</si>
  <si>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</si>
  <si>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</si>
  <si>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</si>
  <si>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</si>
  <si>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</si>
  <si>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</si>
  <si>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</si>
  <si>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</si>
  <si>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</si>
  <si>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</si>
  <si>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</si>
  <si>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</si>
  <si>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</si>
  <si>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</si>
  <si>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</si>
  <si>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</si>
  <si>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</si>
  <si>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</si>
  <si>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</si>
  <si>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</si>
  <si>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</si>
  <si>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</si>
  <si>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</si>
  <si>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</si>
  <si>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</si>
  <si>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</si>
  <si>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</si>
  <si>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</si>
  <si>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</si>
  <si>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</si>
  <si>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</si>
  <si>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</si>
  <si>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</si>
  <si>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</si>
  <si>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</si>
  <si>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</si>
  <si>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</si>
  <si>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</si>
  <si>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</si>
  <si>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</si>
  <si>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</si>
  <si>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</si>
  <si>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</si>
  <si>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</si>
  <si>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</si>
  <si>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</si>
  <si>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</si>
  <si>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</si>
  <si>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</si>
  <si>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</si>
  <si>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</si>
  <si>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</si>
  <si>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</si>
  <si>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</si>
  <si>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</si>
  <si>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</si>
  <si>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</si>
  <si>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</si>
  <si>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</si>
  <si>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</si>
  <si>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</si>
  <si>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</si>
  <si>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</si>
  <si>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</si>
  <si>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</si>
  <si>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</si>
  <si>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</si>
  <si>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</si>
  <si>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</si>
  <si>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</si>
  <si>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</si>
  <si>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</si>
  <si>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</si>
  <si>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</si>
  <si>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</si>
  <si>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</si>
  <si>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</si>
  <si>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</si>
  <si>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</si>
  <si>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</si>
  <si>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</si>
  <si>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</si>
  <si>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</si>
  <si>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</si>
  <si>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</si>
  <si>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</si>
  <si>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</si>
  <si>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</si>
  <si>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</si>
  <si>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</si>
  <si>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</si>
  <si>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</si>
  <si>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</si>
  <si>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</si>
  <si>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</si>
  <si>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</si>
  <si>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</si>
  <si>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</si>
  <si>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</si>
  <si>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</si>
  <si>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</si>
  <si>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</si>
  <si>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</si>
  <si>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</si>
  <si>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</si>
  <si>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</si>
  <si>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</si>
  <si>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</si>
  <si>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</si>
  <si>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</si>
  <si>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</si>
  <si>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</si>
  <si>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</si>
  <si>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</si>
  <si>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</si>
  <si>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</si>
  <si>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</si>
  <si>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</si>
  <si>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</si>
  <si>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</si>
  <si>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</si>
  <si>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</si>
  <si>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</si>
  <si>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</si>
  <si>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</si>
  <si>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</si>
  <si>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</si>
  <si>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</si>
  <si>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</si>
  <si>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</si>
  <si>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</si>
  <si>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</si>
  <si>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</si>
  <si>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</si>
  <si>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</si>
  <si>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</si>
  <si>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</si>
  <si>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</si>
  <si>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</si>
  <si>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</si>
  <si>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</si>
  <si>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</si>
  <si>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</si>
  <si>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</si>
  <si>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</si>
  <si>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</si>
  <si>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</si>
  <si>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</si>
  <si>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</si>
  <si>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</si>
  <si>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</si>
  <si>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</si>
  <si>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</si>
  <si>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</si>
  <si>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</si>
  <si>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</si>
  <si>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</si>
  <si>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</si>
  <si>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</si>
  <si>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</si>
  <si>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</si>
  <si>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</si>
  <si>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</si>
  <si>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</si>
  <si>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</si>
  <si>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</si>
  <si>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</si>
  <si>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</si>
  <si>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</si>
  <si>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</si>
  <si>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</si>
  <si>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</si>
  <si>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</si>
  <si>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</si>
  <si>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</si>
  <si>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</si>
  <si>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</si>
  <si>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</si>
  <si>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</si>
  <si>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</si>
  <si>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</si>
  <si>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</si>
  <si>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</si>
  <si>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</si>
  <si>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</si>
  <si>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</si>
  <si>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</si>
  <si>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</si>
  <si>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</si>
  <si>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</si>
  <si>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</si>
  <si>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</si>
  <si>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</si>
  <si>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</si>
  <si>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</si>
  <si>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</si>
  <si>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</si>
  <si>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</si>
  <si>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</si>
  <si>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</si>
  <si>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</si>
  <si>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</si>
  <si>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</si>
  <si>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</si>
  <si>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</si>
  <si>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</si>
  <si>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</si>
  <si>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</si>
  <si>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</si>
  <si>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</si>
  <si>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</si>
  <si>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</si>
  <si>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</si>
  <si>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</si>
  <si>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</si>
  <si>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</si>
  <si>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</si>
  <si>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</si>
  <si>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</si>
  <si>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</si>
  <si>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</si>
  <si>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</si>
  <si>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</si>
  <si>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</si>
  <si>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</si>
  <si>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</si>
  <si>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</si>
  <si>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</si>
  <si>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</si>
  <si>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</si>
  <si>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</si>
  <si>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</si>
  <si>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</si>
  <si>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</si>
  <si>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</si>
  <si>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</si>
  <si>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</si>
  <si>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</si>
  <si>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</si>
  <si>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</si>
  <si>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</si>
  <si>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</si>
  <si>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</si>
  <si>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</si>
  <si>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</si>
  <si>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</si>
  <si>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</si>
  <si>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</si>
  <si>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</si>
  <si>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</si>
  <si>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</si>
  <si>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</si>
  <si>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</si>
  <si>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</si>
  <si>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</si>
  <si>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</si>
  <si>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</si>
  <si>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</si>
  <si>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</si>
  <si>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</si>
  <si>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</si>
  <si>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</si>
  <si>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</si>
  <si>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</si>
  <si>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</si>
  <si>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</si>
  <si>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</si>
  <si>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</si>
  <si>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</si>
  <si>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</si>
  <si>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</si>
  <si>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</si>
  <si>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</si>
  <si>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</si>
  <si>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</si>
  <si>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</si>
  <si>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</si>
  <si>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</si>
  <si>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</si>
  <si>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</si>
  <si>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</si>
  <si>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</si>
  <si>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</si>
  <si>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</si>
  <si>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</si>
  <si>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</si>
  <si>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</si>
  <si>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</si>
  <si>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</si>
  <si>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</si>
  <si>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</si>
  <si>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</si>
  <si>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</si>
  <si>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</si>
  <si>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</si>
  <si>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</si>
  <si>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</si>
  <si>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</si>
  <si>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</si>
  <si>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</si>
  <si>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</si>
  <si>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</si>
  <si>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</si>
  <si>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</si>
  <si>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</si>
  <si>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</si>
  <si>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</si>
  <si>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</si>
  <si>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</si>
  <si>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</si>
  <si>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</si>
  <si>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</si>
  <si>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</si>
  <si>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</si>
  <si>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</si>
  <si>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</si>
  <si>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</si>
  <si>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</si>
  <si>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</si>
  <si>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</si>
  <si>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</si>
  <si>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</si>
  <si>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</si>
  <si>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</si>
  <si>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</si>
  <si>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</si>
  <si>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</si>
  <si>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</si>
  <si>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</si>
  <si>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</si>
  <si>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</si>
  <si>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</si>
  <si>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</si>
  <si>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</si>
  <si>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</si>
  <si>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</si>
  <si>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</si>
  <si>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</si>
  <si>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</si>
  <si>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</si>
  <si>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</si>
  <si>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</si>
  <si>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</si>
  <si>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</si>
  <si>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</si>
  <si>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</si>
  <si>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</si>
  <si>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</si>
  <si>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</si>
  <si>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</si>
  <si>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</si>
  <si>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</si>
  <si>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</si>
  <si>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</si>
  <si>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</si>
  <si>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</si>
  <si>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</si>
  <si>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</si>
  <si>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</si>
  <si>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</si>
  <si>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</si>
  <si>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</si>
  <si>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</si>
  <si>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</si>
  <si>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</si>
  <si>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</si>
  <si>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</si>
  <si>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</si>
  <si>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</si>
  <si>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</si>
  <si>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</si>
  <si>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</si>
  <si>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</si>
  <si>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</si>
  <si>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</si>
  <si>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</si>
  <si>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</si>
  <si>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</si>
  <si>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</si>
  <si>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</si>
  <si>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</si>
  <si>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</si>
  <si>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</si>
  <si>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</si>
  <si>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</si>
  <si>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</si>
  <si>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</si>
  <si>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</si>
  <si>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</si>
  <si>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</si>
  <si>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</si>
  <si>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</si>
  <si>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</si>
  <si>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</si>
  <si>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</si>
  <si>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</si>
  <si>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</si>
  <si>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</si>
  <si>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</si>
  <si>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</si>
  <si>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</si>
  <si>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</si>
  <si>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</si>
  <si>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</si>
  <si>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</si>
  <si>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</si>
  <si>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</si>
  <si>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</si>
  <si>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</si>
  <si>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</si>
  <si>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</si>
  <si>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</si>
  <si>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</si>
  <si>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</si>
  <si>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</si>
  <si>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</si>
  <si>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</si>
  <si>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</si>
  <si>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</si>
  <si>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</si>
  <si>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</si>
  <si>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</si>
  <si>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</si>
  <si>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</si>
  <si>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</si>
  <si>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</si>
  <si>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</si>
  <si>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</si>
  <si>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</si>
  <si>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</si>
  <si>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</si>
  <si>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</si>
  <si>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</si>
  <si>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</si>
  <si>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</si>
  <si>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</si>
  <si>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</si>
  <si>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</si>
  <si>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</si>
  <si>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</si>
  <si>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</si>
  <si>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</si>
  <si>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</si>
  <si>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</si>
  <si>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</si>
  <si>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</si>
  <si>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</si>
  <si>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</si>
  <si>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</si>
  <si>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</si>
  <si>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</si>
  <si>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</si>
  <si>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</si>
  <si>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</si>
  <si>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</si>
  <si>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</si>
  <si>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</si>
  <si>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</si>
  <si>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</si>
  <si>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</si>
  <si>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</si>
  <si>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</si>
  <si>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</si>
  <si>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</si>
  <si>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</si>
  <si>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</si>
  <si>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</si>
  <si>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</si>
  <si>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</si>
  <si>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</si>
  <si>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</si>
  <si>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</si>
  <si>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</si>
  <si>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</si>
  <si>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</si>
  <si>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</si>
  <si>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</si>
  <si>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</si>
  <si>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</si>
  <si>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</si>
  <si>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</si>
  <si>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</si>
  <si>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</si>
  <si>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</si>
  <si>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</si>
  <si>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</si>
  <si>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</si>
  <si>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</si>
  <si>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</si>
  <si>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</si>
  <si>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</si>
  <si>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</si>
  <si>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</si>
  <si>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</si>
  <si>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</si>
  <si>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</si>
  <si>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</si>
  <si>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</si>
  <si>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</si>
  <si>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</si>
  <si>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</si>
  <si>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</si>
  <si>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</si>
  <si>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</si>
  <si>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</si>
  <si>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</si>
  <si>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</si>
  <si>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</si>
  <si>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</si>
  <si>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</si>
  <si>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</si>
  <si>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</si>
  <si>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</si>
  <si>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</si>
  <si>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</si>
  <si>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</si>
  <si>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</si>
  <si>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</si>
  <si>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</si>
  <si>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</si>
  <si>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</si>
  <si>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</si>
  <si>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</si>
  <si>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</si>
  <si>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</si>
  <si>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</si>
  <si>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</si>
  <si>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</si>
  <si>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</si>
  <si>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</si>
  <si>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</si>
  <si>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</si>
  <si>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</si>
  <si>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</si>
  <si>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</si>
  <si>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</si>
  <si>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</si>
  <si>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</si>
  <si>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</si>
  <si>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</si>
  <si>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</si>
  <si>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</si>
  <si>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</si>
  <si>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</si>
  <si>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</si>
  <si>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</si>
  <si>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</si>
  <si>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</si>
  <si>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</si>
  <si>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</si>
  <si>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</si>
  <si>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</si>
  <si>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</si>
  <si>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</si>
  <si>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</si>
  <si>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</si>
  <si>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</si>
  <si>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</si>
  <si>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</si>
  <si>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</si>
  <si>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</si>
  <si>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</si>
  <si>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</si>
  <si>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</si>
  <si>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</si>
  <si>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</si>
  <si>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</si>
  <si>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</si>
  <si>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</si>
  <si>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</si>
  <si>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</si>
  <si>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</si>
  <si>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</si>
  <si>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</si>
  <si>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</si>
  <si>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</si>
  <si>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</si>
  <si>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</si>
  <si>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</si>
  <si>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</si>
  <si>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</si>
  <si>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</si>
  <si>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</si>
  <si>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</si>
  <si>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</si>
  <si>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</si>
  <si>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</si>
  <si>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</si>
  <si>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</si>
  <si>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</si>
  <si>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</si>
  <si>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</si>
  <si>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</si>
  <si>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</si>
  <si>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</si>
  <si>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</si>
  <si>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</si>
  <si>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</si>
  <si>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</si>
  <si>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</si>
  <si>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</si>
  <si>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</si>
  <si>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</si>
  <si>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</si>
  <si>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</si>
  <si>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</si>
  <si>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</si>
  <si>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</si>
  <si>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</si>
  <si>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</si>
  <si>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</si>
  <si>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</si>
  <si>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</si>
  <si>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</si>
  <si>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</si>
  <si>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</si>
  <si>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</si>
  <si>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</si>
  <si>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</si>
  <si>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</si>
  <si>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</si>
  <si>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</si>
  <si>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</si>
  <si>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</si>
  <si>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</si>
  <si>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</si>
  <si>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</si>
  <si>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</si>
  <si>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</si>
  <si>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</si>
  <si>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</si>
  <si>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</si>
  <si>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</si>
  <si>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</si>
  <si>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</si>
  <si>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</si>
  <si>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</si>
  <si>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</si>
  <si>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</si>
  <si>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</si>
  <si>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</si>
  <si>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</si>
  <si>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</si>
  <si>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</si>
  <si>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</si>
  <si>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</si>
  <si>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</si>
  <si>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</si>
  <si>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</si>
  <si>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</si>
  <si>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</si>
  <si>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</si>
  <si>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</si>
  <si>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</si>
  <si>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</si>
  <si>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</si>
  <si>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</si>
  <si>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</si>
  <si>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</si>
  <si>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</si>
  <si>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</si>
  <si>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</si>
  <si>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</si>
  <si>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</si>
  <si>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</si>
  <si>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</si>
  <si>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</si>
  <si>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</si>
  <si>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</si>
  <si>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</si>
  <si>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</si>
  <si>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</si>
  <si>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</si>
  <si>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</si>
  <si>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</si>
  <si>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</si>
  <si>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</si>
  <si>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</si>
  <si>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</si>
  <si>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</si>
  <si>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</si>
  <si>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</si>
  <si>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</si>
  <si>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</si>
  <si>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</si>
  <si>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</si>
  <si>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</si>
  <si>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</si>
  <si>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</si>
  <si>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</si>
  <si>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</si>
  <si>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</si>
  <si>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</si>
  <si>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</si>
  <si>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</si>
  <si>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</si>
  <si>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</si>
  <si>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</si>
  <si>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</si>
  <si>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</si>
  <si>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</si>
  <si>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</si>
  <si>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</si>
  <si>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</si>
  <si>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</si>
  <si>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</si>
  <si>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</si>
  <si>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</si>
  <si>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</si>
  <si>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</si>
  <si>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</si>
  <si>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</si>
  <si>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</si>
  <si>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</si>
  <si>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</si>
  <si>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</si>
  <si>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</si>
  <si>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</si>
  <si>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</si>
  <si>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</si>
  <si>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</si>
  <si>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</si>
  <si>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</si>
  <si>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</si>
  <si>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</si>
  <si>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</si>
  <si>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</si>
  <si>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</si>
  <si>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</si>
  <si>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</si>
  <si>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</si>
  <si>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</si>
  <si>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</si>
  <si>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</si>
  <si>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</si>
  <si>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</si>
  <si>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</si>
  <si>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</si>
  <si>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</si>
  <si>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</si>
  <si>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</si>
  <si>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</si>
  <si>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</si>
  <si>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</si>
  <si>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</si>
  <si>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</si>
  <si>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</si>
  <si>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</si>
  <si>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</si>
  <si>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</si>
  <si>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</si>
  <si>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</si>
  <si>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</si>
  <si>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</si>
  <si>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</si>
  <si>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</si>
  <si>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</si>
  <si>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</si>
  <si>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</si>
  <si>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</si>
  <si>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</si>
  <si>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</si>
  <si>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</si>
  <si>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</si>
  <si>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</si>
  <si>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</si>
  <si>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</si>
  <si>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</si>
  <si>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</si>
  <si>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</si>
  <si>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</si>
  <si>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</si>
  <si>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</si>
  <si>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</si>
  <si>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</si>
  <si>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</si>
  <si>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</si>
  <si>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</si>
  <si>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</si>
  <si>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</si>
  <si>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</si>
  <si>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</si>
  <si>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</si>
  <si>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</si>
  <si>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</si>
  <si>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</si>
  <si>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</si>
  <si>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</si>
  <si>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</si>
  <si>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</si>
  <si>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</si>
  <si>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</si>
  <si>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</si>
  <si>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</si>
  <si>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</si>
  <si>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</si>
  <si>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</si>
  <si>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</si>
  <si>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</si>
  <si>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</si>
  <si>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</si>
  <si>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</si>
  <si>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</si>
  <si>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</si>
  <si>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</si>
  <si>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</si>
  <si>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</si>
  <si>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</si>
  <si>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</si>
  <si>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</si>
  <si>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</si>
  <si>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</si>
  <si>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</si>
  <si>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</si>
  <si>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</si>
  <si>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</si>
  <si>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</si>
  <si>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</si>
  <si>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</si>
  <si>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</si>
  <si>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</si>
  <si>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</si>
  <si>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</si>
  <si>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</si>
  <si>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</si>
  <si>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</si>
  <si>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</si>
  <si>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</si>
  <si>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</si>
  <si>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</si>
  <si>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</si>
  <si>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</si>
  <si>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</si>
  <si>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</si>
  <si>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</si>
  <si>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</si>
  <si>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</si>
  <si>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</si>
  <si>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</si>
  <si>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</si>
  <si>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</si>
  <si>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</si>
  <si>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</si>
  <si>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</si>
  <si>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</si>
  <si>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</si>
  <si>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</si>
  <si>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</si>
  <si>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</si>
  <si>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</si>
  <si>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</si>
  <si>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</si>
  <si>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</si>
  <si>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</si>
  <si>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</si>
  <si>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</si>
  <si>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</si>
  <si>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</si>
  <si>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</si>
  <si>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</si>
  <si>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</si>
  <si>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</si>
  <si>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</si>
  <si>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</si>
  <si>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</si>
  <si>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</si>
  <si>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</si>
  <si>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</si>
  <si>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</si>
  <si>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</si>
  <si>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</si>
  <si>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</si>
  <si>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</si>
  <si>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</si>
  <si>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</si>
  <si>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</si>
  <si>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</si>
  <si>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</si>
  <si>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</si>
  <si>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</si>
  <si>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</si>
  <si>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</si>
  <si>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</si>
  <si>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</si>
  <si>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</si>
  <si>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</si>
  <si>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</si>
  <si>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</si>
  <si>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</si>
  <si>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</si>
  <si>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</si>
  <si>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</si>
  <si>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</si>
  <si>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</si>
  <si>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</si>
  <si>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</si>
  <si>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</si>
  <si>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</si>
  <si>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</si>
  <si>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</si>
  <si>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</si>
  <si>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</si>
  <si>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</si>
  <si>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</si>
  <si>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</si>
  <si>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</si>
  <si>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</si>
  <si>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</si>
  <si>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</si>
  <si>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</si>
  <si>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</si>
  <si>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</si>
  <si>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</si>
  <si>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</si>
  <si>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</si>
  <si>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</si>
  <si>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</si>
  <si>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</si>
  <si>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</si>
  <si>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</si>
  <si>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</si>
  <si>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</si>
  <si>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</si>
  <si>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</si>
  <si>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</si>
  <si>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</si>
  <si>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</si>
  <si>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</si>
  <si>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</si>
  <si>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</si>
  <si>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</si>
  <si>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</si>
  <si>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</si>
  <si>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</si>
  <si>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</si>
  <si>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</si>
  <si>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</si>
  <si>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</si>
  <si>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</si>
  <si>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</si>
  <si>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</si>
  <si>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</si>
  <si>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</si>
  <si>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</si>
  <si>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</si>
  <si>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</si>
  <si>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</si>
  <si>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</si>
  <si>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</si>
  <si>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</si>
  <si>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</si>
  <si>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</si>
  <si>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</si>
  <si>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</si>
  <si>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</si>
  <si>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</si>
  <si>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</si>
  <si>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</si>
  <si>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</si>
  <si>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</si>
  <si>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</si>
  <si>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</si>
  <si>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</si>
  <si>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</si>
  <si>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</si>
  <si>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</si>
  <si>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</si>
  <si>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</si>
  <si>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</si>
  <si>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</si>
  <si>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</si>
  <si>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</si>
  <si>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</si>
  <si>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</si>
  <si>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</si>
  <si>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</si>
  <si>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</si>
  <si>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</si>
  <si>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</si>
  <si>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</si>
  <si>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</si>
  <si>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</si>
  <si>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</si>
  <si>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</si>
  <si>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</si>
  <si>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</si>
  <si>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</si>
  <si>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</si>
  <si>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</si>
  <si>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</si>
  <si>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</si>
  <si>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</si>
  <si>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</si>
  <si>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</si>
  <si>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</si>
  <si>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</si>
  <si>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</si>
  <si>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</si>
  <si>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</si>
  <si>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</si>
  <si>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</si>
  <si>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</si>
  <si>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</si>
  <si>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</si>
  <si>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</si>
  <si>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</si>
  <si>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</si>
  <si>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</si>
  <si>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</si>
  <si>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</si>
  <si>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</si>
  <si>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</si>
  <si>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</si>
  <si>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</si>
  <si>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</si>
  <si>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</si>
  <si>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</si>
  <si>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</si>
  <si>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</si>
  <si>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</si>
  <si>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</si>
  <si>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</si>
  <si>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</si>
  <si>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</si>
  <si>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</si>
  <si>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</si>
  <si>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</si>
  <si>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</si>
  <si>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</si>
  <si>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</si>
  <si>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</si>
  <si>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</si>
  <si>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</si>
  <si>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</si>
  <si>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</si>
  <si>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</si>
  <si>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</si>
  <si>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</si>
  <si>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</si>
  <si>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</si>
  <si>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</si>
  <si>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</si>
  <si>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</si>
  <si>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</si>
  <si>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</si>
  <si>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</si>
  <si>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</si>
  <si>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</si>
  <si>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</si>
  <si>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</si>
  <si>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</si>
  <si>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</si>
  <si>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</si>
  <si>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</si>
  <si>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</si>
  <si>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</si>
  <si>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</si>
  <si>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</si>
  <si>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</si>
  <si>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</si>
  <si>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</si>
  <si>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</si>
  <si>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</si>
  <si>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</si>
  <si>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</si>
  <si>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</si>
  <si>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</si>
  <si>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</si>
  <si>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</si>
  <si>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</si>
  <si>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</si>
  <si>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</si>
  <si>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</si>
  <si>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</si>
  <si>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</si>
  <si>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</si>
  <si>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</si>
  <si>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</si>
  <si>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</si>
  <si>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</si>
  <si>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</si>
  <si>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</si>
  <si>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</si>
  <si>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</si>
  <si>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</si>
  <si>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</si>
  <si>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</si>
  <si>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</si>
  <si>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</si>
  <si>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</si>
  <si>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</si>
  <si>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</si>
  <si>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</si>
  <si>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</si>
  <si>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</si>
  <si>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</si>
  <si>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</si>
  <si>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</si>
  <si>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</si>
  <si>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</si>
  <si>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</si>
  <si>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</si>
  <si>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</si>
  <si>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</si>
  <si>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</si>
  <si>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</si>
  <si>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</si>
  <si>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</si>
  <si>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</si>
  <si>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</si>
  <si>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</si>
  <si>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</si>
  <si>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</si>
  <si>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</si>
  <si>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</si>
  <si>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</si>
  <si>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</si>
  <si>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</si>
  <si>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</si>
  <si>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</si>
  <si>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</si>
  <si>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</si>
  <si>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</si>
  <si>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</si>
  <si>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</si>
  <si>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</si>
  <si>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</si>
  <si>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</si>
  <si>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</si>
  <si>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</si>
  <si>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</si>
  <si>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</si>
  <si>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</si>
  <si>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</si>
  <si>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</si>
  <si>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</si>
  <si>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</si>
  <si>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</si>
  <si>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</si>
  <si>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</si>
  <si>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</si>
  <si>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</si>
  <si>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</si>
  <si>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</si>
  <si>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</si>
  <si>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</si>
  <si>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</si>
  <si>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</si>
  <si>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</si>
  <si>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</si>
  <si>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</si>
  <si>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</si>
  <si>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</si>
  <si>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</si>
  <si>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</si>
  <si>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</si>
  <si>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</si>
  <si>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</si>
  <si>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</si>
  <si>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</si>
  <si>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</si>
  <si>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</si>
  <si>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</si>
  <si>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</si>
  <si>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</si>
  <si>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</si>
  <si>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</si>
  <si>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</si>
  <si>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</si>
  <si>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</si>
  <si>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</si>
  <si>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</si>
  <si>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</si>
  <si>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</si>
  <si>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</si>
  <si>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</si>
  <si>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</si>
  <si>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</si>
  <si>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</si>
  <si>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</si>
  <si>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</si>
  <si>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</si>
  <si>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</si>
  <si>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</si>
  <si>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</si>
  <si>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</si>
  <si>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</si>
  <si>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</si>
  <si>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</si>
  <si>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</si>
  <si>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</si>
  <si>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</si>
  <si>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</si>
  <si>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</si>
  <si>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</si>
  <si>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</si>
  <si>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</si>
  <si>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</si>
  <si>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</si>
  <si>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</si>
  <si>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</si>
  <si>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</si>
  <si>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</si>
  <si>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</si>
  <si>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</si>
  <si>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</si>
  <si>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</si>
  <si>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</si>
  <si>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</si>
  <si>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</si>
  <si>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</si>
  <si>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</si>
  <si>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</si>
  <si>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</si>
  <si>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</si>
  <si>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</si>
  <si>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</si>
  <si>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</si>
  <si>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</si>
  <si>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</si>
  <si>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</si>
  <si>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</si>
  <si>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</si>
  <si>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</si>
  <si>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</si>
  <si>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</si>
  <si>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</si>
  <si>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</si>
  <si>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</si>
  <si>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</si>
  <si>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</si>
  <si>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</si>
  <si>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</si>
  <si>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</si>
  <si>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</si>
  <si>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</si>
  <si>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</si>
  <si>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</si>
  <si>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</si>
  <si>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</si>
  <si>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</si>
  <si>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</si>
  <si>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</si>
  <si>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</si>
  <si>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</si>
  <si>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</si>
  <si>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</si>
  <si>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</si>
  <si>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</si>
  <si>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</si>
  <si>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</si>
  <si>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</si>
  <si>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</si>
  <si>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</si>
  <si>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</si>
  <si>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</si>
  <si>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</si>
  <si>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</si>
  <si>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</si>
  <si>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</si>
  <si>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</si>
  <si>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</si>
  <si>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</si>
  <si>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</si>
  <si>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</si>
  <si>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</si>
  <si>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</si>
  <si>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</si>
  <si>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</si>
  <si>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</si>
  <si>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</si>
  <si>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</si>
  <si>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</si>
  <si>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</si>
  <si>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</si>
  <si>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</si>
  <si>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</si>
  <si>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</si>
  <si>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</si>
  <si>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</si>
  <si>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</si>
  <si>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</si>
  <si>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</si>
  <si>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</si>
  <si>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</si>
  <si>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</si>
  <si>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</si>
  <si>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</si>
  <si>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</si>
  <si>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</si>
  <si>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</si>
  <si>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</si>
  <si>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</si>
  <si>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</si>
  <si>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</si>
  <si>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</si>
  <si>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</si>
  <si>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</si>
  <si>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</si>
  <si>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</si>
  <si>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</si>
  <si>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</si>
  <si>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</si>
  <si>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</si>
  <si>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</si>
  <si>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</si>
  <si>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</si>
  <si>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</si>
  <si>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</si>
  <si>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</si>
  <si>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</si>
  <si>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</si>
  <si>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</si>
  <si>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</si>
  <si>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</si>
  <si>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</si>
  <si>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</si>
  <si>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</si>
  <si>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</si>
  <si>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</si>
  <si>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</si>
  <si>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</si>
  <si>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</si>
  <si>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</si>
  <si>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</si>
  <si>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</si>
  <si>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</si>
  <si>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</si>
  <si>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</si>
  <si>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</si>
  <si>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</si>
  <si>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</si>
  <si>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</si>
  <si>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</si>
  <si>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</si>
  <si>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</si>
  <si>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</si>
  <si>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</si>
  <si>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</si>
  <si>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</si>
  <si>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</si>
  <si>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</si>
  <si>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</si>
  <si>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</si>
  <si>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</si>
  <si>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</si>
  <si>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</si>
  <si>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</si>
  <si>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</si>
  <si>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</si>
  <si>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</si>
  <si>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</si>
  <si>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</si>
  <si>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</si>
  <si>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</si>
  <si>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</si>
  <si>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</si>
  <si>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</si>
  <si>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</si>
  <si>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</si>
  <si>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</si>
  <si>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</si>
  <si>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</si>
  <si>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</si>
  <si>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</si>
  <si>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</si>
  <si>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</si>
  <si>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</si>
  <si>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</si>
  <si>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</si>
  <si>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</si>
  <si>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</si>
  <si>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</si>
  <si>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</si>
  <si>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</si>
  <si>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</si>
  <si>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</si>
  <si>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</si>
  <si>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</si>
  <si>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</si>
  <si>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</si>
  <si>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</si>
  <si>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</si>
  <si>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</si>
  <si>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</si>
  <si>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</si>
  <si>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</si>
  <si>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</si>
  <si>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</si>
  <si>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</si>
  <si>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</si>
  <si>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</si>
  <si>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</si>
  <si>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</si>
  <si>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</si>
  <si>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</si>
  <si>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</si>
  <si>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</si>
  <si>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</si>
  <si>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</si>
  <si>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</si>
  <si>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</si>
  <si>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</si>
  <si>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</si>
  <si>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</si>
  <si>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</si>
  <si>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</si>
  <si>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</si>
  <si>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</si>
  <si>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</si>
  <si>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</si>
  <si>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</si>
  <si>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</si>
  <si>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</si>
  <si>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</si>
  <si>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</si>
  <si>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</si>
  <si>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</si>
  <si>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</si>
  <si>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</si>
  <si>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</si>
  <si>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</si>
  <si>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</si>
  <si>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</si>
  <si>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</si>
  <si>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</si>
  <si>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</si>
  <si>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</si>
  <si>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</si>
  <si>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</si>
  <si>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</si>
  <si>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</si>
  <si>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</si>
  <si>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</si>
  <si>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</si>
  <si>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</si>
  <si>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</si>
  <si>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</si>
  <si>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</si>
  <si>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</si>
  <si>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</si>
  <si>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</si>
  <si>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</si>
  <si>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</si>
  <si>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</si>
  <si>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</si>
  <si>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</si>
  <si>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</si>
  <si>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</si>
  <si>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</si>
  <si>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</si>
  <si>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</si>
  <si>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</si>
  <si>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</si>
  <si>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</si>
  <si>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</si>
  <si>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</si>
  <si>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</si>
  <si>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</si>
  <si>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</si>
  <si>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</si>
  <si>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</si>
  <si>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</si>
  <si>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</si>
  <si>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</si>
  <si>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</si>
  <si>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</si>
  <si>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</si>
  <si>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</si>
  <si>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</si>
  <si>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</si>
  <si>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</si>
  <si>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</si>
  <si>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</si>
  <si>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</si>
  <si>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</si>
  <si>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</si>
  <si>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</si>
  <si>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</si>
  <si>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</si>
  <si>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</si>
  <si>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</si>
  <si>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</si>
  <si>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</si>
  <si>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</si>
  <si>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</si>
  <si>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</si>
  <si>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</si>
  <si>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</si>
  <si>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</si>
  <si>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</si>
  <si>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</si>
  <si>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</si>
  <si>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</si>
  <si>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</si>
  <si>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</si>
  <si>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</si>
  <si>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</si>
  <si>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</si>
  <si>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</si>
  <si>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</si>
  <si>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</si>
  <si>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</si>
  <si>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</si>
  <si>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</si>
  <si>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</si>
  <si>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</si>
  <si>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</si>
  <si>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</si>
  <si>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</si>
  <si>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</si>
  <si>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</si>
  <si>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</si>
  <si>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</si>
  <si>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</si>
  <si>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</si>
  <si>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</si>
  <si>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</si>
  <si>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</si>
  <si>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</si>
  <si>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</si>
  <si>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</si>
  <si>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</si>
  <si>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</si>
  <si>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</si>
  <si>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</si>
  <si>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</si>
  <si>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</si>
  <si>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</si>
  <si>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</si>
  <si>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</si>
  <si>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</si>
  <si>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</si>
  <si>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</si>
  <si>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</si>
  <si>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</si>
  <si>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</si>
  <si>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</si>
  <si>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</si>
  <si>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</si>
  <si>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</si>
  <si>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</si>
  <si>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</si>
  <si>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</si>
  <si>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</si>
  <si>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</si>
  <si>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</si>
  <si>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</si>
  <si>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</si>
  <si>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</si>
  <si>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</si>
  <si>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</si>
  <si>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</si>
  <si>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</si>
  <si>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</si>
  <si>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</si>
  <si>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</si>
  <si>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</si>
  <si>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</si>
  <si>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</si>
  <si>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</si>
  <si>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</si>
  <si>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</si>
  <si>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</si>
  <si>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</si>
  <si>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</si>
  <si>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</si>
  <si>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</si>
  <si>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</si>
  <si>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</si>
  <si>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</si>
  <si>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</si>
  <si>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</si>
  <si>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</si>
  <si>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</si>
  <si>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</si>
  <si>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</si>
  <si>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</si>
  <si>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</si>
  <si>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</si>
  <si>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</si>
  <si>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</si>
  <si>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</si>
  <si>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</si>
  <si>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</si>
  <si>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</si>
  <si>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</si>
  <si>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</si>
  <si>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</si>
  <si>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</si>
  <si>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</si>
  <si>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</si>
  <si>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</si>
  <si>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</si>
  <si>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</si>
  <si>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</si>
  <si>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</si>
  <si>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</si>
  <si>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</si>
  <si>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</si>
  <si>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</si>
  <si>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</si>
  <si>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</si>
  <si>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</si>
  <si>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</si>
  <si>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</si>
  <si>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</si>
  <si>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</si>
  <si>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</si>
  <si>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</si>
  <si>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</si>
  <si>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</si>
  <si>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</si>
  <si>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</si>
  <si>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</si>
  <si>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</si>
  <si>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</si>
  <si>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</si>
  <si>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</si>
  <si>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</si>
  <si>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</si>
  <si>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</si>
  <si>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</si>
  <si>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</si>
  <si>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</si>
  <si>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</si>
  <si>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</si>
  <si>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</si>
  <si>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</si>
  <si>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</si>
  <si>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</si>
  <si>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</si>
  <si>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</si>
  <si>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</si>
  <si>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</si>
  <si>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</si>
  <si>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</si>
  <si>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</si>
  <si>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</si>
  <si>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</si>
  <si>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</si>
  <si>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</si>
  <si>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</si>
  <si>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</si>
  <si>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</si>
  <si>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</si>
  <si>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</si>
  <si>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</si>
  <si>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</si>
  <si>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</si>
  <si>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</si>
  <si>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</si>
  <si>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</si>
  <si>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</si>
  <si>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</si>
  <si>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</si>
  <si>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</si>
  <si>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</si>
  <si>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</si>
  <si>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</si>
  <si>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</si>
  <si>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</si>
  <si>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</si>
  <si>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</si>
  <si>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</si>
  <si>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</si>
  <si>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</si>
  <si>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</si>
  <si>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</si>
  <si>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</si>
  <si>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</si>
  <si>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</si>
  <si>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</si>
  <si>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</si>
  <si>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</si>
  <si>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</si>
  <si>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</si>
  <si>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</si>
  <si>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</si>
  <si>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</si>
  <si>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</si>
  <si>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</si>
  <si>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</si>
  <si>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</si>
  <si>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</si>
  <si>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</si>
  <si>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</si>
  <si>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</si>
  <si>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</si>
  <si>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</si>
  <si>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</si>
  <si>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</si>
  <si>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</si>
  <si>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</si>
  <si>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</si>
  <si>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</si>
  <si>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</si>
  <si>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</si>
  <si>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</si>
  <si>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</si>
  <si>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</si>
  <si>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</si>
  <si>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</si>
  <si>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</si>
  <si>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</si>
  <si>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</si>
  <si>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</si>
  <si>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</si>
  <si>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</si>
  <si>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</si>
  <si>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</si>
  <si>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</si>
  <si>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</si>
  <si>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</si>
  <si>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</si>
  <si>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</si>
  <si>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</si>
  <si>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</si>
  <si>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</si>
  <si>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</si>
  <si>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</si>
  <si>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</si>
  <si>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</si>
  <si>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</si>
  <si>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</si>
  <si>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</si>
  <si>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</si>
  <si>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</si>
  <si>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</si>
  <si>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</si>
  <si>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</si>
  <si>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</si>
  <si>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</si>
  <si>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</si>
  <si>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</si>
  <si>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</si>
  <si>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</si>
  <si>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</si>
  <si>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</si>
  <si>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</si>
  <si>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</si>
  <si>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</si>
  <si>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</si>
  <si>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</si>
  <si>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</si>
  <si>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</si>
  <si>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</si>
  <si>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</si>
  <si>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</si>
  <si>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</si>
  <si>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</si>
  <si>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</si>
  <si>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</si>
  <si>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</si>
  <si>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</si>
  <si>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</si>
  <si>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</si>
  <si>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</si>
  <si>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</si>
  <si>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</si>
  <si>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</si>
  <si>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</si>
  <si>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</si>
  <si>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</si>
  <si>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</si>
  <si>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</si>
  <si>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</si>
  <si>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</si>
  <si>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</si>
  <si>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</si>
  <si>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</si>
  <si>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</si>
  <si>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</si>
  <si>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</si>
  <si>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</si>
  <si>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</si>
  <si>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</si>
  <si>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</si>
  <si>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</si>
  <si>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</si>
  <si>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</si>
  <si>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</si>
  <si>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</si>
  <si>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</si>
  <si>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</si>
  <si>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</si>
  <si>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</si>
  <si>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</si>
  <si>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</si>
  <si>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</si>
  <si>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</si>
  <si>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</si>
  <si>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</si>
  <si>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</si>
  <si>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</si>
  <si>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</si>
  <si>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</si>
  <si>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</si>
  <si>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</si>
  <si>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</si>
  <si>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</si>
  <si>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</si>
  <si>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</si>
  <si>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</si>
  <si>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</si>
  <si>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</si>
  <si>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</si>
  <si>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</si>
  <si>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</si>
  <si>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</si>
  <si>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</si>
  <si>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</si>
  <si>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</si>
  <si>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</si>
  <si>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</si>
  <si>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</si>
  <si>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</si>
  <si>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</si>
  <si>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</si>
  <si>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</si>
  <si>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</si>
  <si>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</si>
  <si>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</si>
  <si>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</si>
  <si>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</si>
  <si>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</si>
  <si>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</si>
  <si>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</si>
  <si>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</si>
  <si>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</si>
  <si>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</si>
  <si>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</si>
  <si>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</si>
  <si>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</si>
  <si>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</si>
  <si>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</si>
  <si>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</si>
  <si>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</si>
  <si>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</si>
  <si>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</si>
  <si>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</si>
  <si>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</si>
  <si>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</si>
  <si>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</si>
  <si>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</si>
  <si>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</si>
  <si>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</si>
  <si>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</si>
  <si>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</si>
  <si>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</si>
  <si>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</si>
  <si>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</si>
  <si>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</si>
  <si>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</si>
  <si>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</si>
  <si>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</si>
  <si>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</si>
  <si>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</si>
  <si>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</si>
  <si>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</si>
  <si>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</si>
  <si>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</si>
  <si>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</si>
  <si>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</si>
  <si>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</si>
  <si>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</si>
  <si>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</si>
  <si>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</si>
  <si>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</si>
  <si>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</si>
  <si>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</si>
  <si>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</si>
  <si>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</si>
  <si>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</si>
  <si>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</si>
  <si>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</si>
  <si>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</si>
  <si>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</si>
  <si>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</si>
  <si>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</si>
  <si>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</si>
  <si>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</si>
  <si>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</si>
  <si>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</si>
  <si>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</si>
  <si>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</si>
  <si>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</si>
  <si>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</si>
  <si>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</si>
  <si>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</si>
  <si>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</si>
  <si>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</si>
  <si>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</si>
  <si>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</si>
  <si>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</si>
  <si>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</si>
  <si>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</si>
  <si>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</si>
  <si>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</si>
  <si>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</si>
  <si>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</si>
  <si>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</si>
  <si>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</si>
  <si>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</si>
  <si>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</si>
  <si>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</si>
  <si>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</si>
  <si>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</si>
  <si>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</si>
  <si>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</si>
  <si>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</si>
  <si>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</si>
  <si>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</si>
  <si>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</si>
  <si>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</si>
  <si>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</si>
  <si>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</si>
  <si>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</si>
  <si>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</si>
  <si>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</si>
  <si>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</si>
  <si>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</si>
  <si>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</si>
  <si>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</si>
  <si>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</si>
  <si>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</si>
  <si>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</si>
  <si>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</si>
  <si>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</si>
  <si>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</si>
  <si>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</si>
  <si>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</si>
  <si>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</si>
  <si>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</si>
  <si>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</si>
  <si>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</si>
  <si>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</si>
  <si>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</si>
  <si>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</si>
  <si>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</si>
  <si>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</si>
  <si>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</si>
  <si>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</si>
  <si>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</si>
  <si>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</si>
  <si>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</si>
  <si>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</si>
  <si>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</si>
  <si>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</si>
  <si>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</si>
  <si>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</si>
  <si>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</si>
  <si>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</si>
  <si>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</si>
  <si>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</si>
  <si>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</si>
  <si>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</si>
  <si>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</si>
  <si>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</si>
  <si>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</si>
  <si>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</si>
  <si>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</si>
  <si>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</si>
  <si>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</si>
  <si>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</si>
  <si>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</si>
  <si>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</si>
  <si>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</si>
  <si>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</si>
  <si>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</si>
  <si>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</si>
  <si>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</si>
  <si>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</si>
  <si>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</si>
  <si>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</si>
  <si>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</si>
  <si>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</si>
  <si>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</si>
  <si>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</si>
  <si>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</si>
  <si>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</si>
  <si>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</si>
  <si>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</si>
  <si>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</si>
  <si>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</si>
  <si>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</si>
  <si>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</si>
  <si>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</si>
  <si>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</si>
  <si>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</si>
  <si>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</si>
  <si>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</si>
  <si>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</si>
  <si>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</si>
  <si>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</si>
  <si>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</si>
  <si>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</si>
  <si>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</si>
  <si>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</si>
  <si>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</si>
  <si>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</si>
  <si>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</si>
  <si>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</si>
  <si>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</si>
  <si>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</si>
  <si>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</si>
  <si>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</si>
  <si>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</si>
  <si>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</si>
  <si>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</si>
  <si>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</si>
  <si>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</si>
  <si>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</si>
  <si>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</si>
  <si>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</si>
  <si>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</si>
  <si>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</si>
  <si>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</si>
  <si>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</si>
  <si>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</si>
  <si>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</si>
  <si>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</si>
  <si>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</si>
  <si>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</si>
  <si>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</si>
  <si>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</si>
  <si>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</si>
  <si>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</si>
  <si>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</si>
  <si>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</si>
  <si>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</si>
  <si>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</si>
  <si>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</si>
  <si>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</si>
  <si>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</si>
  <si>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</si>
  <si>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</si>
  <si>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</si>
  <si>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</si>
  <si>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</si>
  <si>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</si>
  <si>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</si>
  <si>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</si>
  <si>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</si>
  <si>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</si>
  <si>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</si>
  <si>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</si>
  <si>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</si>
  <si>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</si>
  <si>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</si>
  <si>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</si>
  <si>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</si>
  <si>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</si>
  <si>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</si>
  <si>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</si>
  <si>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</si>
  <si>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</si>
  <si>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</si>
  <si>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</si>
  <si>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</si>
  <si>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</si>
  <si>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</si>
  <si>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</si>
  <si>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</si>
  <si>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</si>
  <si>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</si>
  <si>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</si>
  <si>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</si>
  <si>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</si>
  <si>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</si>
  <si>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</si>
  <si>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</si>
  <si>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</si>
  <si>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</si>
  <si>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</si>
  <si>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</si>
  <si>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</si>
  <si>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</si>
  <si>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</si>
  <si>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</si>
  <si>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</si>
  <si>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</si>
  <si>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</si>
  <si>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</si>
  <si>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</si>
  <si>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</si>
  <si>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</si>
  <si>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</si>
  <si>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</si>
  <si>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</si>
  <si>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</si>
  <si>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</si>
  <si>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</si>
  <si>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</si>
  <si>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</si>
  <si>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</si>
  <si>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</si>
  <si>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</si>
  <si>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</si>
  <si>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</si>
  <si>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</si>
  <si>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</si>
  <si>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</si>
  <si>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</si>
  <si>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</si>
  <si>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</si>
  <si>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</si>
  <si>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</si>
  <si>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</si>
  <si>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</si>
  <si>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</si>
  <si>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</si>
  <si>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</si>
  <si>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</si>
  <si>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</si>
  <si>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</si>
  <si>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</si>
  <si>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</si>
  <si>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</si>
  <si>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</si>
  <si>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</si>
  <si>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</si>
  <si>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</si>
  <si>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</si>
  <si>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</si>
  <si>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</si>
  <si>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</si>
  <si>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</si>
  <si>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</si>
  <si>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</si>
  <si>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</si>
  <si>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</si>
  <si>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</si>
  <si>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</si>
  <si>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</si>
  <si>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</si>
  <si>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</si>
  <si>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</si>
  <si>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</si>
  <si>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</si>
  <si>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</si>
  <si>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</si>
  <si>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</si>
  <si>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</si>
  <si>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</si>
  <si>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</si>
  <si>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</si>
  <si>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</si>
  <si>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</si>
  <si>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</si>
  <si>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</si>
  <si>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</si>
  <si>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</si>
  <si>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</si>
  <si>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</si>
  <si>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</si>
  <si>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</si>
  <si>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</si>
  <si>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</si>
  <si>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</si>
  <si>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</si>
  <si>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</si>
  <si>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</si>
  <si>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</si>
  <si>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</si>
  <si>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</si>
  <si>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</si>
  <si>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</si>
  <si>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</si>
  <si>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</si>
  <si>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</si>
  <si>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</si>
  <si>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</si>
  <si>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</si>
  <si>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</si>
  <si>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</si>
  <si>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</si>
  <si>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</si>
  <si>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</si>
  <si>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</si>
  <si>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</si>
  <si>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</si>
  <si>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</si>
  <si>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</si>
  <si>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</si>
  <si>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</si>
  <si>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</si>
  <si>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</si>
  <si>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</si>
  <si>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</si>
  <si>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</si>
  <si>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</si>
  <si>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</si>
  <si>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</si>
  <si>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</si>
  <si>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</si>
  <si>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</si>
  <si>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</si>
  <si>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</si>
  <si>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</si>
  <si>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</si>
  <si>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</si>
  <si>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</si>
  <si>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</si>
  <si>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</si>
  <si>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</si>
  <si>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</si>
  <si>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</si>
  <si>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</si>
  <si>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</si>
  <si>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</si>
  <si>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</si>
  <si>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</si>
  <si>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</si>
  <si>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</si>
  <si>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</si>
  <si>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</si>
  <si>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</si>
  <si>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</si>
  <si>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</si>
  <si>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</si>
  <si>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</si>
  <si>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</si>
  <si>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</si>
  <si>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</si>
  <si>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</si>
  <si>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</si>
  <si>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</si>
  <si>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</si>
  <si>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</si>
  <si>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</si>
  <si>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</si>
  <si>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</si>
  <si>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</si>
  <si>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</si>
  <si>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</si>
  <si>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</si>
  <si>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</si>
  <si>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</si>
  <si>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</si>
  <si>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</si>
  <si>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</si>
  <si>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</si>
  <si>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</si>
  <si>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</si>
  <si>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</si>
  <si>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</si>
  <si>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</si>
  <si>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</si>
  <si>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</si>
  <si>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</si>
  <si>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</si>
  <si>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</si>
  <si>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</si>
  <si>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</si>
  <si>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</si>
  <si>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</si>
  <si>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</si>
  <si>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</si>
  <si>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</si>
  <si>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</si>
  <si>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</si>
  <si>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</si>
  <si>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</si>
  <si>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</si>
  <si>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</si>
  <si>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</si>
  <si>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</si>
  <si>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</si>
  <si>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</si>
  <si>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</si>
  <si>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</si>
  <si>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</si>
  <si>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</si>
  <si>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</si>
  <si>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</si>
  <si>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</si>
  <si>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</si>
  <si>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</si>
  <si>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</si>
  <si>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</si>
  <si>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</si>
  <si>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</si>
  <si>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</si>
  <si>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</si>
  <si>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</si>
  <si>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</si>
  <si>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</si>
  <si>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</si>
  <si>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</si>
  <si>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</si>
  <si>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</si>
  <si>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</si>
  <si>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</si>
  <si>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</si>
  <si>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</si>
  <si>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</si>
  <si>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</si>
  <si>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</si>
  <si>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</si>
  <si>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</si>
  <si>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</si>
  <si>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</si>
  <si>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</si>
  <si>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</si>
  <si>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</si>
  <si>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</si>
  <si>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</si>
  <si>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</si>
  <si>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</si>
  <si>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</si>
  <si>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</si>
  <si>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</si>
  <si>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</si>
  <si>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</si>
  <si>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</si>
  <si>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</si>
  <si>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</si>
  <si>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</si>
  <si>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</si>
  <si>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</si>
  <si>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</si>
  <si>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</si>
  <si>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</si>
  <si>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</si>
  <si>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</si>
  <si>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</si>
  <si>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</si>
  <si>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</si>
  <si>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</si>
  <si>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</si>
  <si>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</si>
  <si>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</si>
  <si>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</si>
  <si>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</si>
  <si>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</si>
  <si>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</si>
  <si>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</si>
  <si>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</si>
  <si>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</si>
  <si>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</si>
  <si>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</si>
  <si>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</si>
  <si>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</si>
  <si>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</si>
  <si>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</si>
  <si>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</si>
  <si>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</si>
  <si>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</si>
  <si>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</si>
  <si>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</si>
  <si>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</si>
  <si>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</si>
  <si>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</si>
  <si>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</si>
  <si>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</si>
  <si>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</si>
  <si>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</si>
  <si>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</si>
  <si>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</si>
  <si>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</si>
  <si>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</si>
  <si>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</si>
  <si>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</si>
  <si>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</si>
  <si>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</si>
  <si>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</si>
  <si>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</si>
  <si>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</si>
  <si>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</si>
  <si>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</si>
  <si>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</si>
  <si>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</si>
  <si>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</si>
  <si>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</si>
  <si>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</si>
  <si>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</si>
  <si>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</si>
  <si>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</si>
  <si>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</si>
  <si>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</si>
  <si>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</si>
  <si>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</si>
  <si>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</si>
  <si>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</si>
  <si>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</si>
  <si>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</si>
  <si>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</si>
  <si>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</si>
  <si>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</si>
  <si>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</si>
  <si>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</si>
  <si>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</si>
  <si>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</si>
  <si>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</si>
  <si>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</si>
  <si>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</si>
  <si>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</si>
  <si>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</si>
  <si>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</si>
  <si>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</si>
  <si>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</si>
  <si>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</si>
  <si>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</si>
  <si>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</si>
  <si>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</si>
  <si>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</si>
  <si>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</si>
  <si>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</si>
  <si>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</si>
  <si>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</si>
  <si>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</si>
  <si>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</si>
  <si>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</si>
  <si>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</si>
  <si>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</si>
  <si>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</si>
  <si>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</si>
  <si>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</si>
  <si>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</si>
  <si>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</si>
  <si>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</si>
  <si>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</si>
  <si>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</si>
  <si>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</si>
  <si>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</si>
  <si>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</si>
  <si>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</si>
  <si>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</si>
  <si>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</si>
  <si>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</si>
  <si>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</si>
  <si>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</si>
  <si>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</si>
  <si>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</si>
  <si>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</si>
  <si>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</si>
  <si>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</si>
  <si>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</si>
  <si>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</si>
  <si>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</si>
  <si>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</si>
  <si>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</si>
  <si>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</si>
  <si>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</si>
  <si>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</si>
  <si>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</si>
  <si>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</si>
  <si>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</si>
  <si>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</si>
  <si>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</si>
  <si>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</si>
  <si>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</si>
  <si>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</si>
  <si>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</si>
  <si>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</si>
  <si>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</si>
  <si>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</si>
  <si>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</si>
  <si>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</si>
  <si>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</si>
  <si>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</si>
  <si>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</si>
  <si>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</si>
  <si>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</si>
  <si>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</si>
  <si>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</si>
  <si>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</si>
  <si>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</si>
  <si>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</si>
  <si>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</si>
  <si>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</si>
  <si>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</si>
  <si>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</si>
  <si>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</si>
  <si>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</si>
  <si>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</si>
  <si>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</si>
  <si>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</si>
  <si>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</si>
  <si>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</si>
  <si>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</si>
  <si>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</si>
  <si>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</si>
  <si>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</si>
  <si>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</si>
  <si>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</si>
  <si>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</si>
  <si>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</si>
  <si>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</si>
  <si>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</si>
  <si>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</si>
  <si>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</si>
  <si>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</si>
  <si>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</si>
  <si>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</si>
  <si>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</si>
  <si>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</si>
  <si>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</si>
  <si>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</si>
  <si>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</si>
  <si>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</si>
  <si>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</si>
  <si>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</si>
  <si>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</si>
  <si>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</si>
  <si>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</si>
  <si>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</si>
  <si>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</si>
  <si>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</si>
  <si>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</si>
  <si>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</si>
  <si>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</si>
  <si>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</si>
  <si>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</si>
  <si>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</si>
  <si>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</si>
  <si>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</si>
  <si>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</si>
  <si>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</si>
  <si>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</si>
  <si>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</si>
  <si>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</si>
  <si>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</si>
  <si>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</si>
  <si>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</si>
  <si>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</si>
  <si>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</si>
  <si>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</si>
  <si>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</si>
  <si>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</si>
  <si>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</si>
  <si>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</si>
  <si>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</si>
  <si>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</si>
  <si>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</si>
  <si>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</si>
  <si>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</si>
  <si>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</si>
  <si>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</si>
  <si>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</si>
  <si>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</si>
  <si>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</si>
  <si>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</si>
  <si>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</si>
  <si>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</si>
  <si>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</si>
  <si>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</si>
  <si>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</si>
  <si>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</si>
  <si>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</si>
  <si>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</si>
  <si>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</si>
  <si>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</si>
  <si>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</si>
  <si>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</si>
  <si>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</si>
  <si>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</si>
  <si>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</si>
  <si>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</si>
  <si>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</si>
  <si>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</si>
  <si>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</si>
  <si>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</si>
  <si>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</si>
  <si>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</si>
  <si>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</si>
  <si>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</si>
  <si>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</si>
  <si>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</si>
  <si>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</si>
  <si>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</si>
  <si>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</si>
  <si>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</si>
  <si>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</si>
  <si>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</si>
  <si>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</si>
  <si>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</si>
  <si>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</si>
  <si>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</si>
  <si>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</si>
  <si>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</si>
  <si>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</si>
  <si>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</si>
  <si>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</si>
  <si>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</si>
  <si>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</si>
  <si>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</si>
  <si>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</si>
  <si>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</si>
  <si>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</si>
  <si>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</si>
  <si>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</si>
  <si>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</si>
  <si>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</si>
  <si>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</si>
  <si>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</si>
  <si>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</si>
  <si>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</si>
  <si>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</si>
  <si>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</si>
  <si>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</si>
  <si>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</si>
  <si>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</si>
  <si>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</si>
  <si>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</si>
  <si>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</si>
  <si>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</si>
  <si>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</si>
  <si>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</si>
  <si>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</si>
  <si>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</si>
  <si>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</si>
  <si>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</si>
  <si>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</si>
  <si>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</si>
  <si>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</si>
  <si>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</si>
  <si>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</si>
  <si>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</si>
  <si>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</si>
  <si>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</si>
  <si>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</si>
  <si>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</si>
  <si>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</si>
  <si>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</si>
  <si>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</si>
  <si>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</si>
  <si>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</si>
  <si>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</si>
  <si>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</si>
  <si>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</si>
  <si>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</si>
  <si>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</si>
  <si>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</si>
  <si>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</si>
  <si>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</si>
  <si>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</si>
  <si>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</si>
  <si>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</si>
  <si>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</si>
  <si>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</si>
  <si>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</si>
  <si>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</si>
  <si>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</si>
  <si>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</si>
  <si>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</si>
  <si>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</si>
  <si>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</si>
  <si>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</si>
  <si>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</si>
  <si>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</si>
  <si>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</si>
  <si>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</si>
  <si>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</si>
  <si>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</si>
  <si>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</si>
  <si>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</si>
  <si>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</si>
  <si>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</si>
  <si>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</si>
  <si>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</si>
  <si>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</si>
  <si>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</si>
  <si>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</si>
  <si>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</si>
  <si>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</si>
  <si>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</si>
  <si>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</si>
  <si>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</si>
  <si>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</si>
  <si>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</si>
  <si>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</si>
  <si>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</si>
  <si>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</si>
  <si>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</si>
  <si>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</si>
  <si>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</si>
  <si>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</si>
  <si>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</si>
  <si>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</si>
  <si>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</si>
  <si>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</si>
  <si>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</si>
  <si>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</si>
  <si>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</si>
  <si>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</si>
  <si>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</si>
  <si>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</si>
  <si>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</si>
  <si>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</si>
  <si>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</si>
  <si>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</si>
  <si>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</si>
  <si>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</si>
  <si>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</si>
  <si>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</si>
  <si>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</si>
  <si>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</si>
  <si>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</si>
  <si>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</si>
  <si>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</si>
  <si>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</si>
  <si>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</si>
  <si>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</si>
  <si>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</si>
  <si>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</si>
  <si>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</si>
  <si>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</si>
  <si>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</si>
  <si>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</si>
  <si>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</si>
  <si>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</si>
  <si>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</si>
  <si>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</si>
  <si>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</si>
  <si>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</si>
  <si>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</si>
  <si>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</si>
  <si>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</si>
  <si>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</si>
  <si>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</si>
  <si>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</si>
  <si>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</si>
  <si>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</si>
  <si>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</si>
  <si>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</si>
  <si>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</si>
  <si>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</si>
  <si>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</si>
  <si>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</si>
  <si>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</si>
  <si>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</si>
  <si>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</si>
  <si>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</si>
  <si>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</si>
  <si>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</si>
  <si>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</si>
  <si>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</si>
  <si>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</si>
  <si>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</si>
  <si>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</si>
  <si>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</si>
  <si>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</si>
  <si>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</si>
  <si>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</si>
  <si>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</si>
  <si>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</si>
  <si>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</si>
  <si>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</si>
  <si>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</si>
  <si>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</si>
  <si>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</si>
  <si>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</si>
  <si>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</si>
  <si>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</si>
  <si>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</si>
  <si>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</si>
  <si>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</si>
  <si>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</si>
  <si>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</si>
  <si>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</si>
  <si>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</si>
  <si>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</si>
  <si>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</si>
  <si>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</si>
  <si>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</si>
  <si>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</si>
  <si>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</si>
  <si>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</si>
  <si>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</si>
  <si>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</si>
  <si>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</si>
  <si>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</si>
  <si>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</si>
  <si>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</si>
  <si>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</si>
  <si>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</si>
  <si>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</si>
  <si>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</si>
  <si>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</si>
  <si>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</si>
  <si>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</si>
  <si>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</si>
  <si>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</si>
  <si>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</si>
  <si>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</si>
  <si>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</si>
  <si>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</si>
  <si>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</si>
  <si>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</si>
  <si>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</si>
  <si>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</si>
  <si>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</si>
  <si>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</si>
  <si>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</si>
  <si>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</si>
  <si>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</si>
  <si>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</si>
  <si>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</si>
  <si>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</si>
  <si>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</si>
  <si>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</si>
  <si>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</si>
  <si>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</si>
  <si>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</si>
  <si>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</si>
  <si>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</si>
  <si>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</si>
  <si>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</si>
  <si>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</si>
  <si>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</si>
  <si>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</si>
  <si>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</si>
  <si>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</si>
  <si>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</si>
  <si>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</si>
  <si>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</si>
  <si>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</si>
  <si>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</si>
  <si>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</si>
  <si>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</si>
  <si>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</si>
  <si>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</si>
  <si>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</si>
  <si>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</si>
  <si>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</si>
  <si>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</si>
  <si>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</si>
  <si>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</si>
  <si>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</si>
  <si>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</si>
  <si>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</si>
  <si>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</si>
  <si>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</si>
  <si>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</si>
  <si>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</si>
  <si>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</si>
  <si>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</si>
  <si>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</si>
  <si>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</si>
  <si>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</si>
  <si>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</si>
  <si>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</si>
  <si>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</si>
  <si>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</si>
  <si>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</si>
  <si>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</si>
  <si>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</si>
  <si>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</si>
  <si>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</si>
  <si>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</si>
  <si>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</si>
  <si>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</si>
  <si>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</si>
  <si>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</si>
  <si>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</si>
  <si>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</si>
  <si>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</si>
  <si>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</si>
  <si>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</si>
  <si>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</si>
  <si>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</si>
  <si>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</si>
  <si>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</si>
  <si>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</si>
  <si>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</si>
  <si>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</si>
  <si>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</si>
  <si>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</si>
  <si>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</si>
  <si>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</si>
  <si>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</si>
  <si>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</si>
  <si>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</si>
  <si>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</si>
  <si>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</si>
  <si>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</si>
  <si>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</si>
  <si>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</si>
  <si>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</si>
  <si>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</si>
  <si>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</si>
  <si>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</si>
  <si>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</si>
  <si>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</si>
  <si>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</si>
  <si>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</si>
  <si>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</si>
  <si>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</si>
  <si>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</si>
  <si>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</si>
  <si>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</si>
  <si>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</si>
  <si>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</si>
  <si>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</si>
  <si>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</si>
  <si>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</si>
  <si>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</si>
  <si>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</si>
  <si>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</si>
  <si>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</si>
  <si>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</si>
  <si>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</si>
  <si>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</si>
  <si>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</si>
  <si>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</si>
  <si>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</si>
  <si>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</si>
  <si>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</si>
  <si>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</si>
  <si>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</si>
  <si>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</si>
  <si>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</si>
  <si>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</si>
  <si>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</si>
  <si>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</si>
  <si>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</si>
  <si>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</si>
  <si>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</si>
  <si>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</si>
  <si>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</si>
  <si>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</si>
  <si>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</si>
  <si>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</si>
  <si>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</si>
  <si>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</si>
  <si>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</si>
  <si>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</si>
  <si>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</si>
  <si>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</si>
  <si>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</si>
  <si>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</si>
  <si>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</si>
  <si>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</si>
  <si>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</si>
  <si>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</si>
  <si>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</si>
  <si>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</si>
  <si>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</si>
  <si>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</si>
  <si>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</si>
  <si>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</si>
  <si>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</si>
  <si>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</si>
  <si>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</si>
  <si>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</si>
  <si>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</si>
  <si>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</si>
  <si>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</si>
  <si>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</si>
  <si>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</si>
  <si>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</si>
  <si>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</si>
  <si>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</si>
  <si>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</si>
  <si>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</si>
  <si>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</si>
  <si>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</si>
  <si>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</si>
  <si>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</si>
  <si>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</si>
  <si>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</si>
  <si>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</si>
  <si>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</si>
  <si>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</si>
  <si>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</si>
  <si>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</si>
  <si>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</si>
  <si>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</si>
  <si>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</si>
  <si>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</si>
  <si>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</si>
  <si>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</si>
  <si>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</si>
  <si>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</si>
  <si>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</si>
  <si>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</si>
  <si>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</si>
  <si>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</si>
  <si>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</si>
  <si>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</si>
  <si>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</si>
  <si>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</si>
  <si>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</si>
  <si>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</si>
  <si>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</si>
  <si>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</si>
  <si>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</si>
  <si>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</si>
  <si>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</si>
  <si>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</si>
  <si>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</si>
  <si>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</si>
  <si>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</si>
  <si>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</si>
  <si>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</si>
  <si>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</si>
  <si>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</si>
  <si>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</si>
  <si>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</si>
  <si>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</si>
  <si>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</si>
  <si>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</si>
  <si>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</si>
  <si>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</si>
  <si>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</si>
  <si>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</si>
  <si>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</si>
  <si>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</si>
  <si>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</si>
  <si>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</si>
  <si>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</si>
  <si>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</si>
  <si>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</si>
  <si>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</si>
  <si>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</si>
  <si>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</si>
  <si>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</si>
  <si>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</si>
  <si>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</si>
  <si>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</si>
  <si>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</si>
  <si>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</si>
  <si>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</si>
  <si>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</si>
  <si>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</si>
  <si>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</si>
  <si>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</si>
  <si>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</si>
  <si>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</si>
  <si>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</si>
  <si>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</si>
  <si>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</si>
  <si>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</si>
  <si>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</si>
  <si>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</si>
  <si>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</si>
  <si>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</si>
  <si>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</si>
  <si>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</si>
  <si>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</si>
  <si>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</si>
  <si>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</si>
  <si>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</si>
  <si>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</si>
  <si>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</si>
  <si>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</si>
  <si>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</si>
  <si>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</si>
  <si>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</si>
  <si>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</si>
  <si>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</si>
  <si>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</si>
  <si>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</si>
  <si>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</si>
  <si>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</si>
  <si>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</si>
  <si>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</si>
  <si>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</si>
  <si>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</si>
  <si>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</si>
  <si>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</si>
  <si>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</si>
  <si>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</si>
  <si>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</si>
  <si>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</si>
  <si>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</si>
  <si>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</si>
  <si>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</si>
  <si>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</si>
  <si>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</si>
  <si>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</si>
  <si>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</si>
  <si>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</si>
  <si>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</si>
  <si>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</si>
  <si>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</si>
  <si>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</si>
  <si>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</si>
  <si>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</si>
  <si>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</si>
  <si>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</si>
  <si>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</si>
  <si>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</si>
  <si>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</si>
  <si>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</si>
  <si>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</si>
  <si>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</si>
  <si>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</si>
  <si>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</si>
  <si>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</si>
  <si>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</si>
  <si>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</si>
  <si>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</si>
  <si>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</si>
  <si>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</si>
  <si>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</si>
  <si>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</si>
  <si>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</si>
  <si>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</si>
  <si>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</si>
  <si>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</si>
  <si>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</si>
  <si>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</si>
  <si>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</si>
  <si>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</si>
  <si>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</si>
  <si>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</si>
  <si>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</si>
  <si>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</si>
  <si>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</si>
  <si>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</si>
  <si>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</si>
  <si>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</si>
  <si>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</si>
  <si>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</si>
  <si>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</si>
  <si>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</si>
  <si>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</si>
  <si>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</si>
  <si>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</si>
  <si>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</si>
  <si>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</si>
  <si>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</si>
  <si>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</si>
  <si>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</si>
  <si>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</si>
  <si>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</si>
  <si>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</si>
  <si>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</si>
  <si>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</si>
  <si>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</si>
  <si>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</si>
  <si>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</si>
  <si>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</si>
  <si>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</si>
  <si>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</si>
  <si>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</si>
  <si>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</si>
  <si>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</si>
  <si>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</si>
  <si>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</si>
  <si>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</si>
  <si>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</si>
  <si>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</si>
  <si>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</si>
  <si>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</si>
  <si>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</si>
  <si>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</si>
  <si>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</si>
  <si>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</si>
  <si>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</si>
  <si>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</si>
  <si>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</si>
  <si>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</si>
  <si>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</si>
  <si>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</si>
  <si>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</si>
  <si>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</si>
  <si>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</si>
  <si>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</si>
  <si>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</si>
  <si>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</si>
  <si>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</si>
  <si>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</si>
  <si>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</si>
  <si>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</si>
  <si>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</si>
  <si>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</si>
  <si>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</si>
  <si>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</si>
  <si>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</si>
  <si>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</si>
  <si>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</si>
  <si>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</si>
  <si>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</si>
  <si>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</si>
  <si>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</si>
  <si>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</si>
  <si>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</si>
  <si>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</si>
  <si>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</si>
  <si>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</si>
  <si>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</si>
  <si>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</si>
  <si>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</si>
  <si>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</si>
  <si>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</si>
  <si>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</si>
  <si>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</si>
  <si>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</si>
  <si>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</si>
  <si>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</si>
  <si>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</si>
  <si>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</si>
  <si>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</si>
  <si>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</si>
  <si>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</si>
  <si>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</si>
  <si>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</si>
  <si>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</si>
  <si>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</si>
  <si>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</si>
  <si>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</si>
  <si>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</si>
  <si>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</si>
  <si>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</si>
  <si>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</si>
  <si>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</si>
  <si>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</si>
  <si>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</si>
  <si>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</si>
  <si>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</si>
  <si>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</si>
  <si>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</si>
  <si>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</si>
  <si>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</si>
  <si>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</si>
  <si>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</si>
  <si>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</si>
  <si>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</si>
  <si>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</si>
  <si>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</si>
  <si>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</si>
  <si>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</si>
  <si>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</si>
  <si>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</si>
  <si>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</si>
  <si>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</si>
  <si>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</si>
  <si>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</si>
  <si>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</si>
  <si>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</si>
  <si>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</si>
  <si>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</si>
  <si>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</si>
  <si>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</si>
  <si>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</si>
  <si>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</si>
  <si>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</si>
  <si>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</si>
  <si>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</si>
  <si>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</si>
  <si>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</si>
  <si>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</si>
  <si>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</si>
  <si>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</si>
  <si>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</si>
  <si>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</si>
  <si>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</si>
  <si>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</si>
  <si>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</si>
  <si>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</si>
  <si>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</si>
  <si>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</si>
  <si>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</si>
  <si>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</si>
  <si>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</si>
  <si>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</si>
  <si>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</si>
  <si>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</si>
  <si>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</si>
  <si>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</si>
  <si>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</si>
  <si>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</si>
  <si>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</si>
  <si>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</si>
  <si>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</si>
  <si>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</si>
  <si>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</si>
  <si>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</si>
  <si>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</si>
  <si>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</si>
  <si>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</si>
  <si>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</si>
  <si>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</si>
  <si>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</si>
  <si>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</si>
  <si>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</si>
  <si>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</si>
  <si>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</si>
  <si>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</si>
  <si>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</si>
  <si>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</si>
  <si>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</si>
  <si>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</si>
  <si>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</si>
  <si>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</si>
  <si>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</si>
  <si>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</si>
  <si>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</si>
  <si>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</si>
  <si>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</si>
  <si>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</si>
  <si>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</si>
  <si>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</si>
  <si>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</si>
  <si>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</si>
  <si>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</si>
  <si>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</si>
  <si>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</si>
  <si>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</si>
  <si>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</si>
  <si>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</si>
  <si>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</si>
  <si>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</si>
  <si>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</si>
  <si>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</si>
  <si>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</si>
  <si>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</si>
  <si>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</si>
  <si>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</si>
  <si>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</si>
  <si>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</si>
  <si>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</si>
  <si>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</si>
  <si>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</si>
  <si>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</si>
  <si>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</si>
  <si>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</si>
  <si>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</si>
  <si>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</si>
  <si>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</si>
  <si>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</si>
  <si>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</si>
  <si>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</si>
  <si>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</si>
  <si>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</si>
  <si>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</si>
  <si>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</si>
  <si>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</si>
  <si>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</si>
  <si>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</si>
  <si>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</si>
  <si>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</si>
  <si>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</si>
  <si>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</si>
  <si>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</si>
  <si>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</si>
  <si>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</si>
  <si>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</si>
  <si>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</si>
  <si>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</si>
  <si>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</si>
  <si>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</si>
  <si>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</si>
  <si>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</si>
  <si>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</si>
  <si>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</si>
  <si>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</si>
  <si>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</si>
  <si>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</si>
  <si>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</si>
  <si>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</si>
  <si>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</si>
  <si>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</si>
  <si>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</si>
  <si>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</si>
  <si>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</si>
  <si>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</si>
  <si>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</si>
  <si>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</si>
  <si>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</si>
  <si>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</si>
  <si>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</si>
  <si>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</si>
  <si>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</si>
  <si>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</si>
  <si>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</si>
  <si>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</si>
  <si>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</si>
  <si>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</si>
  <si>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</si>
  <si>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</si>
  <si>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</si>
  <si>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</si>
  <si>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</si>
  <si>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</si>
  <si>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</si>
  <si>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</si>
  <si>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</si>
  <si>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</si>
  <si>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</si>
  <si>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</si>
  <si>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</si>
  <si>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</si>
  <si>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</si>
  <si>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</si>
  <si>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</si>
  <si>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</si>
  <si>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</si>
  <si>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</si>
  <si>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</si>
  <si>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</si>
  <si>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</si>
  <si>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</si>
  <si>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</si>
  <si>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</si>
  <si>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</si>
  <si>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</si>
  <si>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</si>
  <si>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</si>
  <si>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</si>
  <si>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</si>
  <si>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</si>
  <si>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</si>
  <si>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</si>
  <si>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</si>
  <si>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</si>
  <si>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</si>
  <si>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</si>
  <si>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</si>
  <si>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</si>
  <si>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</si>
  <si>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</si>
  <si>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</si>
  <si>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</si>
  <si>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</si>
  <si>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</si>
  <si>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</si>
  <si>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</si>
  <si>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</si>
  <si>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</si>
  <si>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</si>
  <si>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</si>
  <si>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</si>
  <si>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</si>
  <si>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</si>
  <si>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</si>
  <si>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</si>
  <si>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</si>
  <si>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</si>
  <si>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</si>
  <si>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</si>
  <si>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</si>
  <si>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</si>
  <si>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</si>
  <si>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</si>
  <si>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</si>
  <si>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</si>
  <si>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</si>
  <si>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</si>
  <si>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</si>
  <si>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</si>
  <si>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</si>
  <si>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</si>
  <si>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</si>
  <si>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</si>
  <si>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</si>
  <si>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</si>
  <si>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</si>
  <si>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</si>
  <si>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</si>
  <si>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</si>
  <si>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</si>
  <si>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</si>
  <si>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</si>
  <si>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</si>
  <si>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</si>
  <si>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</si>
  <si>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</si>
  <si>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</si>
  <si>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</si>
  <si>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</si>
  <si>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</si>
  <si>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</si>
  <si>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</si>
  <si>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</si>
  <si>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</si>
  <si>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</si>
  <si>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</si>
  <si>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</si>
  <si>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</si>
  <si>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</si>
  <si>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</si>
  <si>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</si>
  <si>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</si>
  <si>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</si>
  <si>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</si>
  <si>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</si>
  <si>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</si>
  <si>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</si>
  <si>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</si>
  <si>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</si>
  <si>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</si>
  <si>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</si>
  <si>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</si>
  <si>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</si>
  <si>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</si>
  <si>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</si>
  <si>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</si>
  <si>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</si>
  <si>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</si>
  <si>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</si>
  <si>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</si>
  <si>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</si>
  <si>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</si>
  <si>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</si>
  <si>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</si>
  <si>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</si>
  <si>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</si>
  <si>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</si>
  <si>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</si>
  <si>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</si>
  <si>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</si>
  <si>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</si>
  <si>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</si>
  <si>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</si>
  <si>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</si>
  <si>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</si>
  <si>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</si>
  <si>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</si>
  <si>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</si>
  <si>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</si>
  <si>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</si>
  <si>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</si>
  <si>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</si>
  <si>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</si>
  <si>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</si>
  <si>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</si>
  <si>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</si>
  <si>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</si>
  <si>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</si>
  <si>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</si>
  <si>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</si>
  <si>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</si>
  <si>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</si>
  <si>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</si>
  <si>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</si>
  <si>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</si>
  <si>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</si>
  <si>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</si>
  <si>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</si>
  <si>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</si>
  <si>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</si>
  <si>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</si>
  <si>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</si>
  <si>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</si>
  <si>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</si>
  <si>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</si>
  <si>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</si>
  <si>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</si>
  <si>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</si>
  <si>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</si>
  <si>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</si>
  <si>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</si>
  <si>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</si>
  <si>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</si>
  <si>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</si>
  <si>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</si>
  <si>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</si>
  <si>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</si>
  <si>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</si>
  <si>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</si>
  <si>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</si>
  <si>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</si>
  <si>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</si>
  <si>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</si>
  <si>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</si>
  <si>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</si>
  <si>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</si>
  <si>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</si>
  <si>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</si>
  <si>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</si>
  <si>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</si>
  <si>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</si>
  <si>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</si>
  <si>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</si>
  <si>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</si>
  <si>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</si>
  <si>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</si>
  <si>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</si>
  <si>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</si>
  <si>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</si>
  <si>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</si>
  <si>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</si>
  <si>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</si>
  <si>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</si>
  <si>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</si>
  <si>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</si>
  <si>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</si>
  <si>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</si>
  <si>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</si>
  <si>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</si>
  <si>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</si>
  <si>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</si>
  <si>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</si>
  <si>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</si>
  <si>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</si>
  <si>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</si>
  <si>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</si>
  <si>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</si>
  <si>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</si>
  <si>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</si>
  <si>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</si>
  <si>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</si>
  <si>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</si>
  <si>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</si>
  <si>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</si>
  <si>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</si>
  <si>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</si>
  <si>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</si>
  <si>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</si>
  <si>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</si>
  <si>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</si>
  <si>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</si>
  <si>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</si>
  <si>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</si>
  <si>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</si>
  <si>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</si>
  <si>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</si>
  <si>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</si>
  <si>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</si>
  <si>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</si>
  <si>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</si>
  <si>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</si>
  <si>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</si>
  <si>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</si>
  <si>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</si>
  <si>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</si>
  <si>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</si>
  <si>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</si>
  <si>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</si>
  <si>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</si>
  <si>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</si>
  <si>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</si>
  <si>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</si>
  <si>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</si>
  <si>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</si>
  <si>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</si>
  <si>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</si>
  <si>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</si>
  <si>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</si>
  <si>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</si>
  <si>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</si>
  <si>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</si>
  <si>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</si>
  <si>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</si>
  <si>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</si>
  <si>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</si>
  <si>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</si>
  <si>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</si>
  <si>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</si>
  <si>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</si>
  <si>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</si>
  <si>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</si>
  <si>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</si>
  <si>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</si>
  <si>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</si>
  <si>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</si>
  <si>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</si>
  <si>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</si>
  <si>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</si>
  <si>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</si>
  <si>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</si>
  <si>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</si>
  <si>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</si>
  <si>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</si>
  <si>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</si>
  <si>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</si>
  <si>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</si>
  <si>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</si>
  <si>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</si>
  <si>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</si>
  <si>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</si>
  <si>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</si>
  <si>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</si>
  <si>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</si>
  <si>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</si>
  <si>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</si>
  <si>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</si>
  <si>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</si>
  <si>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</si>
  <si>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</si>
  <si>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</si>
  <si>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</si>
  <si>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</si>
  <si>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</si>
  <si>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</si>
  <si>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</si>
  <si>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</si>
  <si>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</si>
  <si>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</si>
  <si>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</si>
  <si>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</si>
  <si>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</si>
  <si>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</si>
  <si>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</si>
  <si>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</si>
  <si>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</si>
  <si>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</si>
  <si>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</si>
  <si>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</si>
  <si>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</si>
  <si>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</si>
  <si>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</si>
  <si>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</si>
  <si>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</si>
  <si>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</si>
  <si>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</si>
  <si>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</si>
  <si>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</si>
  <si>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</si>
  <si>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</si>
  <si>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</si>
  <si>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</si>
  <si>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</si>
  <si>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</si>
  <si>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</si>
  <si>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</si>
  <si>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</si>
  <si>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</si>
  <si>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</si>
  <si>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</si>
  <si>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</si>
  <si>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</si>
  <si>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</si>
  <si>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</si>
  <si>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</si>
  <si>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</si>
  <si>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</si>
  <si>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</si>
  <si>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</si>
  <si>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</si>
  <si>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</si>
  <si>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</si>
  <si>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</si>
  <si>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</si>
  <si>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</si>
  <si>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</si>
  <si>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</si>
  <si>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</si>
  <si>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</si>
  <si>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</si>
  <si>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</si>
  <si>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</si>
  <si>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</si>
  <si>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</si>
  <si>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</si>
  <si>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</si>
  <si>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</si>
  <si>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</si>
  <si>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</si>
  <si>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</si>
  <si>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</si>
  <si>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</si>
  <si>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</si>
  <si>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</si>
  <si>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</si>
  <si>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</si>
  <si>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</si>
  <si>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</si>
  <si>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</si>
  <si>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</si>
  <si>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</si>
  <si>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</si>
  <si>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</si>
  <si>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</si>
  <si>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</si>
  <si>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</si>
  <si>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</si>
  <si>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</si>
  <si>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</si>
  <si>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</si>
  <si>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</si>
  <si>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</si>
  <si>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</si>
  <si>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</si>
  <si>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</si>
  <si>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</si>
  <si>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</si>
  <si>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</si>
  <si>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</si>
  <si>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</si>
  <si>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</si>
  <si>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</si>
  <si>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</si>
  <si>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</si>
  <si>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</si>
  <si>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</si>
  <si>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</si>
  <si>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</si>
  <si>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</si>
  <si>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</si>
  <si>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</si>
  <si>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</si>
  <si>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</si>
  <si>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</si>
  <si>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</si>
  <si>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</si>
  <si>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</si>
  <si>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</si>
  <si>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</si>
  <si>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</si>
  <si>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</si>
  <si>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</si>
  <si>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</si>
  <si>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</si>
  <si>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</si>
  <si>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</si>
  <si>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</si>
  <si>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</si>
  <si>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</si>
  <si>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</si>
  <si>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</si>
  <si>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</si>
  <si>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</si>
  <si>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</si>
  <si>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</si>
  <si>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</si>
  <si>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</si>
  <si>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</si>
  <si>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</si>
  <si>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</si>
  <si>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</si>
  <si>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</si>
  <si>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</si>
  <si>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</si>
  <si>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</si>
  <si>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</si>
  <si>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</si>
  <si>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</si>
  <si>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</si>
  <si>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</si>
  <si>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</si>
  <si>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</si>
  <si>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</si>
  <si>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</si>
  <si>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</si>
  <si>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</si>
  <si>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</si>
  <si>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</si>
  <si>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</si>
  <si>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</si>
  <si>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</si>
  <si>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</si>
  <si>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</si>
  <si>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</si>
  <si>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</si>
  <si>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</si>
  <si>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</si>
  <si>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</si>
  <si>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</si>
  <si>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</si>
  <si>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</si>
  <si>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</si>
  <si>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</si>
  <si>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</si>
  <si>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</si>
  <si>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</si>
  <si>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</si>
  <si>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</si>
  <si>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</si>
  <si>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</si>
  <si>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</si>
  <si>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</si>
  <si>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</si>
  <si>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</si>
  <si>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</si>
  <si>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</si>
  <si>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</si>
  <si>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</si>
  <si>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</si>
  <si>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</si>
  <si>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</si>
  <si>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</si>
  <si>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</si>
  <si>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</si>
  <si>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</si>
  <si>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</si>
  <si>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</si>
  <si>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</si>
  <si>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</si>
  <si>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</si>
  <si>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</si>
  <si>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</si>
  <si>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</si>
  <si>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</si>
  <si>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</si>
  <si>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</si>
  <si>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</si>
  <si>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</si>
  <si>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</si>
  <si>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</si>
  <si>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</si>
  <si>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</si>
  <si>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</si>
  <si>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</si>
  <si>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</si>
  <si>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</si>
  <si>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</si>
  <si>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</si>
  <si>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</si>
  <si>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</si>
  <si>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</si>
  <si>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</si>
  <si>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</si>
  <si>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</si>
  <si>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</si>
  <si>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</si>
  <si>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</si>
  <si>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</si>
  <si>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</si>
  <si>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</si>
  <si>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</si>
  <si>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</si>
  <si>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</si>
  <si>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</si>
  <si>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</si>
  <si>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</si>
  <si>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</si>
  <si>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</si>
  <si>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</si>
  <si>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</si>
  <si>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</si>
  <si>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</si>
  <si>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</si>
  <si>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</si>
  <si>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</si>
  <si>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</si>
  <si>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</si>
  <si>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</si>
  <si>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</si>
  <si>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</si>
  <si>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</si>
  <si>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</si>
  <si>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</si>
  <si>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</si>
  <si>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</si>
  <si>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</si>
  <si>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</si>
  <si>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</si>
  <si>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</si>
  <si>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</si>
  <si>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</si>
  <si>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</si>
  <si>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</si>
  <si>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</si>
  <si>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</si>
  <si>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</si>
  <si>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</si>
  <si>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</si>
  <si>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</si>
  <si>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</si>
  <si>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</si>
  <si>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</si>
  <si>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</si>
  <si>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</si>
  <si>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</si>
  <si>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</si>
  <si>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</si>
  <si>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</si>
  <si>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</si>
  <si>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</si>
  <si>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</si>
  <si>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</si>
  <si>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</si>
  <si>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</si>
  <si>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</si>
  <si>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</si>
  <si>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</si>
  <si>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</si>
  <si>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</si>
  <si>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</si>
  <si>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</si>
  <si>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</si>
  <si>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</si>
  <si>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</si>
  <si>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</si>
  <si>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</si>
  <si>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</si>
  <si>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</si>
  <si>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</si>
  <si>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</si>
  <si>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</si>
  <si>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</si>
  <si>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</si>
  <si>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</si>
  <si>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</si>
  <si>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</si>
  <si>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</si>
  <si>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</si>
  <si>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</si>
  <si>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</si>
  <si>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</si>
  <si>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</si>
  <si>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</si>
  <si>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</si>
  <si>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</si>
  <si>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</si>
  <si>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</si>
  <si>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</si>
  <si>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</si>
  <si>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</si>
  <si>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</si>
  <si>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</si>
  <si>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</si>
  <si>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</si>
  <si>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</si>
  <si>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</si>
  <si>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</si>
  <si>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</si>
  <si>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</si>
  <si>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</si>
  <si>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</si>
  <si>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</si>
  <si>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</si>
  <si>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</si>
  <si>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</si>
  <si>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</si>
  <si>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</si>
  <si>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</si>
  <si>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</si>
  <si>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</si>
  <si>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</si>
  <si>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</si>
  <si>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</si>
  <si>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</si>
  <si>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</si>
  <si>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</si>
  <si>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</si>
  <si>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</si>
  <si>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</si>
  <si>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</si>
  <si>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</si>
  <si>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</si>
  <si>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</si>
  <si>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</si>
  <si>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</si>
  <si>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</si>
  <si>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</si>
  <si>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</si>
  <si>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</si>
  <si>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</si>
  <si>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</si>
  <si>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</si>
  <si>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</si>
  <si>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</si>
  <si>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</si>
  <si>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</si>
  <si>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</si>
  <si>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</si>
  <si>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</si>
  <si>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</si>
  <si>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</si>
  <si>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</si>
  <si>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</si>
  <si>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</si>
  <si>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</si>
  <si>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</si>
  <si>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</si>
  <si>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</si>
  <si>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</si>
  <si>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</si>
  <si>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</si>
  <si>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</si>
  <si>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</si>
  <si>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</si>
  <si>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</si>
  <si>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</si>
  <si>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</si>
  <si>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</si>
  <si>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</si>
  <si>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</si>
  <si>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</si>
  <si>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</si>
  <si>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</si>
  <si>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</si>
  <si>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</si>
  <si>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</si>
  <si>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</si>
  <si>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</si>
  <si>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</si>
  <si>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</si>
  <si>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</si>
  <si>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</si>
  <si>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</si>
  <si>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</si>
  <si>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</si>
  <si>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</si>
  <si>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</si>
  <si>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</si>
  <si>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</si>
  <si>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</si>
  <si>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</si>
  <si>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</si>
  <si>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</si>
  <si>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</si>
  <si>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</si>
  <si>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</si>
  <si>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</si>
  <si>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</si>
  <si>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</si>
  <si>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</si>
  <si>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</si>
  <si>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</si>
  <si>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</si>
  <si>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</si>
  <si>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</si>
  <si>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</si>
  <si>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</si>
  <si>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</si>
  <si>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</si>
  <si>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</si>
  <si>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</si>
  <si>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</si>
  <si>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</si>
  <si>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</si>
  <si>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</si>
  <si>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</si>
  <si>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</si>
  <si>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</si>
  <si>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</si>
  <si>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</si>
  <si>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</si>
  <si>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</si>
  <si>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</si>
  <si>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</si>
  <si>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</si>
  <si>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</si>
  <si>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</si>
  <si>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</si>
  <si>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</si>
  <si>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</si>
  <si>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</si>
  <si>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</si>
  <si>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</si>
  <si>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</si>
  <si>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</si>
  <si>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</si>
  <si>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</si>
  <si>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</si>
  <si>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</si>
  <si>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</si>
  <si>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</si>
  <si>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</si>
  <si>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</si>
  <si>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</si>
  <si>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</si>
  <si>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</si>
  <si>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</si>
  <si>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</si>
  <si>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</si>
  <si>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</si>
  <si>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</si>
  <si>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</si>
  <si>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</si>
  <si>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</si>
  <si>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</si>
  <si>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</si>
  <si>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</si>
  <si>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</si>
  <si>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</si>
  <si>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</si>
  <si>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</si>
  <si>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</si>
  <si>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</si>
  <si>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</si>
  <si>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</si>
  <si>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</si>
  <si>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</si>
  <si>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</si>
  <si>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</si>
  <si>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</si>
  <si>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</si>
  <si>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</si>
  <si>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</si>
  <si>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</si>
  <si>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</si>
  <si>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</si>
  <si>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</si>
  <si>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</si>
  <si>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</si>
  <si>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</si>
  <si>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</si>
  <si>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</si>
  <si>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</si>
  <si>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</si>
  <si>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</si>
  <si>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</si>
  <si>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</si>
  <si>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</si>
  <si>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</si>
  <si>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</si>
  <si>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</si>
  <si>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</si>
  <si>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</si>
  <si>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</si>
  <si>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</si>
  <si>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</si>
  <si>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</si>
  <si>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</si>
  <si>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</si>
  <si>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</si>
  <si>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</si>
  <si>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</si>
  <si>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</si>
  <si>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</si>
  <si>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</si>
  <si>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</si>
  <si>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</si>
  <si>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</si>
  <si>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</si>
  <si>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</si>
  <si>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</si>
  <si>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</si>
  <si>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</si>
  <si>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</si>
  <si>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</si>
  <si>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</si>
  <si>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</si>
  <si>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</si>
  <si>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</si>
  <si>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</si>
  <si>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</si>
  <si>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</si>
  <si>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</si>
  <si>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</si>
  <si>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</si>
  <si>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</si>
  <si>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</si>
  <si>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</si>
  <si>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</si>
  <si>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</si>
  <si>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</si>
  <si>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</si>
  <si>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</si>
  <si>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</si>
  <si>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</si>
  <si>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</si>
  <si>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</si>
  <si>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</si>
  <si>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</si>
  <si>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</si>
  <si>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</si>
  <si>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</si>
  <si>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</si>
  <si>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</si>
  <si>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</si>
  <si>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</si>
  <si>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</si>
  <si>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</si>
  <si>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</si>
  <si>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</si>
  <si>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</si>
  <si>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</si>
  <si>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</si>
  <si>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</si>
  <si>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</si>
  <si>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</si>
  <si>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</si>
  <si>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</si>
  <si>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</si>
  <si>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</si>
  <si>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</si>
  <si>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</si>
  <si>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</si>
  <si>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</si>
  <si>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</si>
  <si>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</si>
  <si>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</si>
  <si>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</si>
  <si>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</si>
  <si>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</si>
  <si>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</si>
  <si>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</si>
  <si>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</si>
  <si>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</si>
  <si>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</si>
  <si>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</si>
  <si>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</si>
  <si>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</si>
  <si>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</si>
  <si>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</si>
  <si>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</si>
  <si>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</si>
  <si>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</si>
  <si>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</si>
  <si>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</si>
  <si>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</si>
  <si>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</si>
  <si>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</si>
  <si>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</si>
  <si>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</si>
  <si>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</si>
  <si>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</si>
  <si>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</si>
  <si>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</si>
  <si>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</si>
  <si>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</si>
  <si>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</si>
  <si>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</si>
  <si>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</si>
  <si>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</si>
  <si>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</si>
  <si>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</si>
  <si>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</si>
  <si>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</si>
  <si>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</si>
  <si>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</si>
  <si>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</si>
  <si>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</si>
  <si>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</si>
  <si>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</si>
  <si>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</si>
  <si>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</si>
  <si>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</si>
  <si>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</si>
  <si>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</si>
  <si>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</si>
  <si>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</si>
  <si>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</si>
  <si>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</si>
  <si>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</si>
  <si>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</si>
  <si>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</si>
  <si>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</si>
  <si>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</si>
  <si>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</si>
  <si>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</si>
  <si>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</si>
  <si>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</si>
  <si>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</si>
  <si>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</si>
  <si>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</si>
  <si>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</si>
  <si>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</si>
  <si>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</si>
  <si>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</si>
  <si>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</si>
  <si>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</si>
  <si>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</si>
  <si>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</si>
  <si>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</si>
  <si>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</si>
  <si>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</si>
  <si>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</si>
  <si>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</si>
  <si>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</si>
  <si>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</si>
  <si>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</si>
  <si>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</si>
  <si>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</si>
  <si>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</si>
  <si>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</si>
  <si>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</si>
  <si>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</si>
  <si>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</si>
  <si>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</si>
  <si>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</si>
  <si>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</si>
  <si>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</si>
  <si>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</si>
  <si>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</si>
  <si>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</si>
  <si>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</si>
  <si>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</si>
  <si>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</si>
  <si>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</si>
  <si>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</si>
  <si>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</si>
  <si>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</si>
  <si>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</si>
  <si>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</si>
  <si>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</si>
  <si>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</si>
  <si>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</si>
  <si>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</si>
  <si>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</si>
  <si>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</si>
  <si>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</si>
  <si>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</si>
  <si>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</si>
  <si>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</si>
  <si>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</si>
  <si>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</si>
  <si>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</si>
  <si>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</si>
  <si>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</si>
  <si>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</si>
  <si>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</si>
  <si>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</si>
  <si>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</si>
  <si>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</si>
  <si>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</si>
  <si>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</si>
  <si>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</si>
  <si>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</si>
  <si>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</si>
  <si>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</si>
  <si>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</si>
  <si>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</si>
  <si>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</si>
  <si>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</si>
  <si>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</si>
  <si>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</si>
  <si>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</si>
  <si>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</si>
  <si>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</si>
  <si>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</si>
  <si>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</si>
  <si>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</si>
  <si>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</si>
  <si>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</si>
  <si>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</si>
  <si>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</si>
  <si>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</si>
  <si>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</si>
  <si>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</si>
  <si>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</si>
  <si>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</si>
  <si>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</si>
  <si>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</si>
  <si>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</si>
  <si>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</si>
  <si>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</si>
  <si>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</si>
  <si>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</si>
  <si>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</si>
  <si>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</si>
  <si>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</si>
  <si>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</si>
  <si>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</si>
  <si>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</si>
  <si>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</si>
  <si>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</si>
  <si>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</si>
  <si>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</si>
  <si>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</si>
  <si>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</si>
  <si>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</si>
  <si>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</si>
  <si>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</si>
  <si>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</si>
  <si>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</si>
  <si>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</si>
  <si>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</si>
  <si>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</si>
  <si>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</si>
  <si>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</si>
  <si>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</si>
  <si>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</si>
  <si>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</si>
  <si>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</si>
  <si>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</si>
  <si>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</si>
  <si>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</si>
  <si>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</si>
  <si>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</si>
  <si>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</si>
  <si>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</si>
  <si>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</si>
  <si>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</si>
  <si>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</si>
  <si>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</si>
  <si>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</si>
  <si>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</si>
  <si>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</si>
  <si>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</si>
  <si>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</si>
  <si>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</si>
  <si>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</si>
  <si>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</si>
  <si>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</si>
  <si>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</si>
  <si>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</si>
  <si>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</si>
  <si>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</si>
  <si>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</si>
  <si>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</si>
  <si>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</si>
  <si>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</si>
  <si>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</si>
  <si>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</si>
  <si>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</si>
  <si>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</si>
  <si>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</si>
  <si>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</si>
  <si>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</si>
  <si>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</si>
  <si>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</si>
  <si>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</si>
  <si>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</si>
  <si>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</si>
  <si>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</si>
  <si>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</si>
  <si>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</si>
  <si>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</si>
  <si>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</si>
  <si>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</si>
  <si>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</si>
  <si>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</si>
  <si>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</si>
  <si>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</si>
  <si>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</si>
  <si>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</si>
  <si>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</si>
  <si>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</si>
  <si>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</si>
  <si>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</si>
  <si>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</si>
  <si>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</si>
  <si>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</si>
  <si>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</si>
  <si>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</si>
  <si>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</si>
  <si>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</si>
  <si>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</si>
  <si>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</si>
  <si>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</si>
  <si>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</si>
  <si>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</si>
  <si>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</si>
  <si>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</si>
  <si>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</si>
  <si>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</si>
  <si>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</si>
  <si>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</si>
  <si>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</si>
  <si>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</si>
  <si>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</si>
  <si>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</si>
  <si>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</si>
  <si>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</si>
  <si>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</si>
  <si>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</si>
  <si>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</si>
  <si>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</si>
  <si>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</si>
  <si>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</si>
  <si>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</si>
  <si>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</si>
  <si>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</si>
  <si>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</si>
  <si>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</si>
  <si>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</si>
  <si>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</si>
  <si>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</si>
  <si>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</si>
  <si>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</si>
  <si>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</si>
  <si>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</si>
  <si>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</si>
  <si>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</si>
  <si>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</si>
  <si>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</si>
  <si>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</si>
  <si>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</si>
  <si>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</si>
  <si>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</si>
  <si>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</si>
  <si>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</si>
  <si>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</si>
  <si>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</si>
  <si>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</si>
  <si>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</si>
  <si>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</si>
  <si>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</si>
  <si>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</si>
  <si>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</si>
  <si>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</si>
  <si>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</si>
  <si>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</si>
  <si>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</si>
  <si>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</si>
  <si>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</si>
  <si>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</si>
  <si>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</si>
  <si>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</si>
  <si>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</si>
  <si>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</si>
  <si>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</si>
  <si>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</si>
  <si>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</si>
  <si>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</si>
  <si>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</si>
  <si>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</si>
  <si>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</si>
  <si>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</si>
  <si>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</si>
  <si>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</si>
  <si>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</si>
  <si>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</si>
  <si>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</si>
  <si>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</si>
  <si>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</si>
  <si>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</si>
  <si>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</si>
  <si>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</si>
  <si>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</si>
  <si>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</si>
  <si>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</si>
  <si>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</si>
  <si>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</si>
  <si>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</si>
  <si>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</si>
  <si>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</si>
  <si>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</si>
  <si>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</si>
  <si>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</si>
  <si>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</si>
  <si>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</si>
  <si>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</si>
  <si>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</si>
  <si>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</si>
  <si>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</si>
  <si>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</si>
  <si>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</si>
  <si>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</si>
  <si>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</si>
  <si>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</si>
  <si>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</si>
  <si>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</si>
  <si>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</si>
  <si>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</si>
  <si>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</si>
  <si>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</si>
  <si>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</si>
  <si>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</si>
  <si>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</si>
  <si>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</si>
  <si>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</si>
  <si>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</si>
  <si>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</si>
  <si>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</si>
  <si>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</si>
  <si>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</si>
  <si>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</si>
  <si>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</si>
  <si>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</si>
  <si>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</si>
  <si>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</si>
  <si>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</si>
  <si>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</si>
  <si>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</si>
  <si>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</si>
  <si>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</si>
  <si>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</si>
  <si>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</si>
  <si>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</si>
  <si>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</si>
  <si>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</si>
  <si>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</si>
  <si>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</si>
  <si>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</si>
  <si>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</si>
  <si>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</si>
  <si>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</si>
  <si>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</si>
  <si>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</si>
  <si>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</si>
  <si>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</si>
  <si>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</si>
  <si>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</si>
  <si>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</si>
  <si>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</si>
  <si>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</si>
  <si>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</si>
  <si>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</si>
  <si>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</si>
  <si>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</si>
  <si>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</si>
  <si>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</si>
  <si>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</si>
  <si>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</si>
  <si>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</si>
  <si>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</si>
  <si>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</si>
  <si>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</si>
  <si>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</si>
  <si>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</si>
  <si>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</si>
  <si>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</si>
  <si>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</si>
  <si>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</si>
  <si>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</si>
  <si>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</si>
  <si>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</si>
  <si>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</si>
  <si>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</si>
  <si>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</si>
  <si>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</si>
  <si>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</si>
  <si>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</si>
  <si>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</si>
  <si>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</si>
  <si>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</si>
  <si>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</si>
  <si>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</si>
  <si>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</si>
  <si>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</si>
  <si>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</si>
  <si>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</si>
  <si>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</si>
  <si>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</si>
  <si>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</si>
  <si>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</si>
  <si>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</si>
  <si>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</si>
  <si>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</si>
  <si>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</si>
  <si>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</si>
  <si>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</si>
  <si>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</si>
  <si>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</si>
  <si>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</si>
  <si>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</si>
  <si>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</si>
  <si>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</si>
  <si>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</si>
  <si>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</si>
  <si>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</si>
  <si>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</si>
  <si>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</si>
  <si>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</si>
  <si>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</si>
  <si>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</si>
  <si>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</si>
  <si>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</si>
  <si>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</si>
  <si>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</si>
  <si>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</si>
  <si>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</si>
  <si>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</si>
  <si>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</si>
  <si>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</si>
  <si>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</si>
  <si>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</si>
  <si>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</si>
  <si>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</si>
  <si>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</si>
  <si>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</si>
  <si>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</si>
  <si>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</si>
  <si>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</si>
  <si>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</si>
  <si>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</si>
  <si>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</si>
  <si>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</si>
  <si>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</si>
  <si>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</si>
  <si>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</si>
  <si>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</si>
  <si>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</si>
  <si>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</si>
  <si>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</si>
  <si>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</si>
  <si>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</si>
  <si>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</si>
  <si>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</si>
  <si>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</si>
  <si>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</si>
  <si>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</si>
  <si>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</si>
  <si>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</si>
  <si>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</si>
  <si>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</si>
  <si>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</si>
  <si>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</si>
  <si>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</si>
  <si>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</si>
  <si>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</si>
  <si>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</si>
  <si>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</si>
  <si>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</si>
  <si>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</si>
  <si>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</si>
  <si>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</si>
  <si>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</si>
  <si>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</si>
  <si>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</si>
  <si>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</si>
  <si>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</si>
  <si>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</si>
  <si>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</si>
  <si>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</si>
  <si>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</si>
  <si>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</si>
  <si>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</si>
  <si>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</si>
  <si>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</si>
  <si>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</si>
  <si>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</si>
  <si>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</si>
  <si>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</si>
  <si>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</si>
  <si>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</si>
  <si>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</si>
  <si>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</si>
  <si>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</si>
  <si>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</si>
  <si>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</si>
  <si>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</si>
  <si>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</si>
  <si>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</si>
  <si>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</si>
  <si>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</si>
  <si>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</si>
  <si>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</si>
  <si>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</si>
  <si>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</si>
  <si>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</si>
  <si>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</si>
  <si>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</si>
  <si>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</si>
  <si>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</si>
  <si>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</si>
  <si>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</si>
  <si>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</si>
  <si>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</si>
  <si>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</si>
  <si>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</si>
  <si>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</si>
  <si>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</si>
  <si>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</si>
  <si>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</si>
  <si>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</si>
  <si>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</si>
  <si>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</si>
  <si>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</si>
  <si>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</si>
  <si>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</si>
  <si>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</si>
  <si>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</si>
  <si>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</si>
  <si>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</si>
  <si>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</si>
  <si>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</si>
  <si>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</si>
  <si>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</si>
  <si>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</si>
  <si>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</si>
  <si>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</si>
  <si>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</si>
  <si>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</si>
  <si>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</si>
  <si>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</si>
  <si>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</si>
  <si>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</si>
  <si>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</si>
  <si>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</si>
  <si>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</si>
  <si>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</si>
  <si>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</si>
  <si>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</si>
  <si>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</si>
  <si>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</si>
  <si>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</si>
  <si>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</si>
  <si>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</si>
  <si>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</si>
  <si>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</si>
  <si>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</si>
  <si>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</si>
  <si>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</si>
  <si>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</si>
  <si>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</si>
  <si>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</si>
  <si>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</si>
  <si>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</si>
  <si>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</si>
  <si>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</si>
  <si>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</si>
  <si>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</si>
  <si>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</si>
  <si>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</si>
  <si>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</si>
  <si>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</si>
  <si>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</si>
  <si>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</si>
  <si>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</si>
  <si>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</si>
  <si>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</si>
  <si>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</si>
  <si>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</si>
  <si>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</si>
  <si>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</si>
  <si>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</si>
  <si>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</si>
  <si>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</si>
  <si>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</si>
  <si>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</si>
  <si>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</si>
  <si>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</si>
  <si>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</si>
  <si>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</si>
  <si>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</si>
  <si>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</si>
  <si>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</si>
  <si>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</si>
  <si>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</si>
  <si>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</si>
  <si>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</si>
  <si>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</si>
  <si>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</si>
  <si>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</si>
  <si>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</si>
  <si>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</si>
  <si>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</si>
  <si>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</si>
  <si>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</si>
  <si>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</si>
  <si>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</si>
  <si>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</si>
  <si>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</si>
  <si>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</si>
  <si>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</si>
  <si>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</si>
  <si>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</si>
  <si>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</si>
  <si>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</si>
  <si>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</si>
  <si>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</si>
  <si>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</si>
  <si>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</si>
  <si>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</si>
  <si>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</si>
  <si>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</si>
  <si>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</si>
  <si>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</si>
  <si>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</si>
  <si>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</si>
  <si>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</si>
  <si>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</si>
  <si>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</si>
  <si>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</si>
  <si>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</si>
  <si>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</si>
  <si>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</si>
  <si>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</si>
  <si>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</si>
  <si>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</si>
  <si>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</si>
  <si>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</si>
  <si>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</si>
  <si>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</si>
  <si>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</si>
  <si>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</si>
  <si>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</si>
  <si>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</si>
  <si>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</si>
  <si>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</si>
  <si>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</si>
  <si>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</si>
  <si>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</si>
  <si>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</si>
  <si>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</si>
  <si>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</si>
  <si>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</si>
  <si>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</si>
  <si>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</si>
  <si>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</si>
  <si>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</si>
  <si>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</si>
  <si>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</si>
  <si>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</si>
  <si>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</si>
  <si>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</si>
  <si>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</si>
  <si>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</si>
  <si>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</si>
  <si>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</si>
  <si>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</si>
  <si>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</si>
  <si>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</si>
  <si>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</si>
  <si>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</si>
  <si>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</si>
  <si>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</si>
  <si>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</si>
  <si>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</si>
  <si>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</si>
  <si>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</si>
  <si>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</si>
  <si>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</si>
  <si>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</si>
  <si>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</si>
  <si>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</si>
  <si>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</si>
  <si>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</si>
  <si>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</si>
  <si>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</si>
  <si>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</si>
  <si>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</si>
  <si>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</si>
  <si>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</si>
  <si>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</si>
  <si>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</si>
  <si>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</si>
  <si>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</si>
  <si>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</si>
  <si>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</si>
  <si>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</si>
  <si>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</si>
  <si>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</si>
  <si>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</si>
  <si>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</si>
  <si>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</si>
  <si>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</si>
  <si>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</si>
  <si>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</si>
  <si>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</si>
  <si>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</si>
  <si>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</si>
  <si>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</si>
  <si>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</si>
  <si>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</si>
  <si>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</si>
  <si>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</si>
  <si>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</si>
  <si>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</si>
  <si>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</si>
  <si>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</si>
  <si>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</si>
  <si>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</si>
  <si>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</si>
  <si>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</si>
  <si>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</si>
  <si>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</si>
  <si>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</si>
  <si>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</si>
  <si>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</si>
  <si>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</si>
  <si>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</si>
  <si>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</si>
  <si>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</si>
  <si>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</si>
  <si>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</si>
  <si>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</si>
  <si>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</si>
  <si>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</si>
  <si>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</si>
  <si>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</si>
  <si>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</si>
  <si>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</si>
  <si>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</si>
  <si>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</si>
  <si>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</si>
  <si>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</si>
  <si>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</si>
  <si>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</si>
  <si>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</si>
  <si>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</si>
  <si>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</si>
  <si>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</si>
  <si>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</si>
  <si>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</si>
  <si>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</si>
  <si>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</si>
  <si>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</si>
  <si>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</si>
  <si>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</si>
  <si>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</si>
  <si>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</si>
  <si>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</si>
  <si>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</si>
  <si>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</si>
  <si>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</si>
  <si>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</si>
  <si>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</si>
  <si>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</si>
  <si>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</si>
  <si>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</si>
  <si>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</si>
  <si>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</si>
  <si>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</si>
  <si>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</si>
  <si>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</si>
  <si>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</si>
  <si>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</si>
  <si>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</si>
  <si>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</si>
  <si>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</si>
  <si>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</si>
  <si>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</si>
  <si>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</si>
  <si>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</si>
  <si>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</si>
  <si>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</si>
  <si>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</si>
  <si>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</si>
  <si>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</si>
  <si>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</si>
  <si>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</si>
  <si>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</si>
  <si>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</si>
  <si>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</si>
  <si>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</si>
  <si>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</si>
  <si>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</si>
  <si>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</si>
  <si>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</si>
  <si>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</si>
  <si>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</si>
  <si>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</si>
  <si>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</si>
  <si>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</si>
  <si>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</si>
  <si>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</si>
  <si>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</si>
  <si>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</si>
  <si>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</si>
  <si>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</si>
  <si>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</si>
  <si>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</si>
  <si>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</si>
  <si>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</si>
  <si>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</si>
  <si>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</si>
  <si>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</si>
  <si>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</si>
  <si>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</si>
  <si>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</si>
  <si>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</si>
  <si>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</si>
  <si>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</si>
  <si>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</si>
  <si>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</si>
  <si>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</si>
  <si>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</si>
  <si>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</si>
  <si>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</si>
  <si>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</si>
  <si>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</si>
  <si>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</si>
  <si>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</si>
  <si>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</si>
  <si>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</si>
  <si>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</si>
  <si>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</si>
  <si>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</si>
  <si>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</si>
  <si>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</si>
  <si>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</si>
  <si>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</si>
  <si>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</si>
  <si>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</si>
  <si>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</si>
  <si>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</si>
  <si>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</si>
  <si>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</si>
  <si>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</si>
  <si>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</si>
  <si>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</si>
  <si>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</si>
  <si>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</si>
  <si>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</si>
  <si>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</si>
  <si>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</si>
  <si>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</si>
  <si>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</si>
  <si>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</si>
  <si>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</si>
  <si>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</si>
  <si>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</si>
  <si>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</si>
  <si>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</si>
  <si>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</si>
  <si>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</si>
  <si>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</si>
  <si>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</si>
  <si>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</si>
  <si>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</si>
  <si>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</si>
  <si>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</si>
  <si>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</si>
  <si>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</si>
  <si>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</si>
  <si>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</si>
  <si>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</si>
  <si>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</si>
  <si>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</si>
  <si>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</si>
  <si>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</si>
  <si>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</si>
  <si>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</si>
  <si>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</si>
  <si>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</si>
  <si>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</si>
  <si>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</si>
  <si>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</si>
  <si>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</si>
  <si>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</si>
  <si>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</si>
  <si>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</si>
  <si>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</si>
  <si>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</si>
  <si>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</si>
  <si>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</si>
  <si>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</si>
  <si>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</si>
  <si>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</si>
  <si>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</si>
  <si>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</si>
  <si>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</si>
  <si>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</si>
  <si>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</si>
  <si>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</si>
  <si>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</si>
  <si>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</si>
  <si>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</si>
  <si>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</si>
  <si>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</si>
  <si>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</si>
  <si>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</si>
  <si>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</si>
  <si>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</si>
  <si>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</si>
  <si>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</si>
  <si>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</si>
  <si>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</si>
  <si>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</si>
  <si>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</si>
  <si>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</si>
  <si>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</si>
  <si>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</si>
  <si>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</si>
  <si>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</si>
  <si>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</si>
  <si>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</si>
  <si>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</si>
  <si>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</si>
  <si>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</si>
  <si>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</si>
  <si>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</si>
  <si>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</si>
  <si>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</si>
  <si>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</si>
  <si>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</si>
  <si>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</si>
  <si>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</si>
  <si>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</si>
  <si>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</si>
  <si>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</si>
  <si>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</si>
  <si>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</si>
  <si>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</si>
  <si>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</si>
  <si>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</si>
  <si>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</si>
  <si>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</si>
  <si>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</si>
  <si>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</si>
  <si>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</si>
  <si>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</si>
  <si>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</si>
  <si>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</si>
  <si>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</si>
  <si>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</si>
  <si>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</si>
  <si>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</si>
  <si>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</si>
  <si>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</si>
  <si>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</si>
  <si>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</si>
  <si>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</si>
  <si>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</si>
  <si>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</si>
  <si>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</si>
  <si>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</si>
  <si>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</si>
  <si>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</si>
  <si>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</si>
  <si>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</si>
  <si>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</si>
  <si>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</si>
  <si>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</si>
  <si>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</si>
  <si>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</si>
  <si>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</si>
  <si>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</si>
  <si>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</si>
  <si>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</si>
  <si>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</si>
  <si>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</si>
  <si>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</si>
  <si>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</si>
  <si>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</si>
  <si>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</si>
  <si>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</si>
  <si>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</si>
  <si>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</si>
  <si>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</si>
  <si>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</si>
  <si>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</si>
  <si>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</si>
  <si>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</si>
  <si>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</si>
  <si>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</si>
  <si>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</si>
  <si>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</si>
  <si>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</si>
  <si>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</si>
  <si>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</si>
  <si>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</si>
  <si>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</si>
  <si>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</si>
  <si>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</si>
  <si>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</si>
  <si>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</si>
  <si>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</si>
  <si>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</si>
  <si>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</si>
  <si>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</si>
  <si>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</si>
  <si>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</si>
  <si>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</si>
  <si>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</si>
  <si>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</si>
  <si>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</si>
  <si>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</si>
  <si>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</si>
  <si>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</si>
  <si>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</si>
  <si>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</si>
  <si>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</si>
  <si>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</si>
  <si>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</si>
  <si>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</si>
  <si>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</si>
  <si>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</si>
  <si>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</si>
  <si>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</si>
  <si>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</si>
  <si>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</si>
  <si>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</si>
  <si>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</si>
  <si>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</si>
  <si>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</si>
  <si>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</si>
  <si>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</si>
  <si>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</si>
  <si>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</si>
  <si>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</si>
  <si>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</si>
  <si>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</si>
  <si>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</si>
  <si>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</si>
  <si>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</si>
  <si>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</si>
  <si>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</si>
  <si>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</si>
  <si>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</si>
  <si>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</si>
  <si>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</si>
  <si>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</si>
  <si>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</si>
  <si>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</si>
  <si>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</si>
  <si>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</si>
  <si>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</si>
  <si>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</si>
  <si>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</si>
  <si>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</si>
  <si>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</si>
  <si>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</si>
  <si>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</si>
  <si>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</si>
  <si>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</si>
  <si>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</si>
  <si>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</si>
  <si>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</si>
  <si>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</si>
  <si>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</si>
  <si>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</si>
  <si>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</si>
  <si>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</si>
  <si>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</si>
  <si>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</si>
  <si>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</si>
  <si>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</si>
  <si>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</si>
  <si>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</si>
  <si>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</si>
  <si>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</si>
  <si>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</si>
  <si>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</si>
  <si>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</si>
  <si>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</si>
  <si>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</si>
  <si>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</si>
  <si>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</si>
  <si>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</si>
  <si>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</si>
  <si>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</si>
  <si>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</si>
  <si>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</si>
  <si>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</si>
  <si>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</si>
  <si>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</si>
  <si>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</si>
  <si>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</si>
  <si>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</si>
  <si>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</si>
  <si>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</si>
  <si>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</si>
  <si>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</si>
  <si>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</si>
  <si>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</si>
  <si>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</si>
  <si>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</si>
  <si>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</si>
  <si>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</si>
  <si>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</si>
  <si>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</si>
  <si>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</si>
  <si>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</si>
  <si>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</si>
  <si>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</si>
  <si>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</si>
  <si>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</si>
  <si>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</si>
  <si>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</si>
  <si>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</si>
  <si>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</si>
  <si>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</si>
  <si>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</si>
  <si>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</si>
  <si>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</si>
  <si>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</si>
  <si>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</si>
  <si>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</si>
  <si>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</si>
  <si>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</si>
  <si>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</si>
  <si>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</si>
  <si>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</si>
  <si>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</si>
  <si>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</si>
  <si>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</si>
  <si>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</si>
  <si>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</si>
  <si>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</si>
  <si>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</si>
  <si>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</si>
  <si>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</si>
  <si>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</si>
  <si>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</si>
  <si>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</si>
  <si>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</si>
  <si>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</si>
  <si>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</si>
  <si>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</si>
  <si>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</si>
  <si>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</si>
  <si>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</si>
  <si>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</si>
  <si>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</si>
  <si>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</si>
  <si>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</si>
  <si>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</si>
  <si>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</si>
  <si>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</si>
  <si>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</si>
  <si>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</si>
  <si>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</si>
  <si>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</si>
  <si>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</si>
  <si>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</si>
  <si>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</si>
  <si>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</si>
  <si>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</si>
  <si>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</si>
  <si>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</si>
  <si>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</si>
  <si>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</si>
  <si>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</si>
  <si>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</si>
  <si>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</si>
  <si>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</si>
  <si>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</si>
  <si>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</si>
  <si>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</si>
  <si>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</si>
  <si>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</si>
  <si>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</si>
  <si>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</si>
  <si>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</si>
  <si>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</si>
  <si>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</si>
  <si>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</si>
  <si>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</si>
  <si>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</si>
  <si>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</si>
  <si>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</si>
  <si>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</si>
  <si>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</si>
  <si>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</si>
  <si>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</si>
  <si>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</si>
  <si>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</si>
  <si>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</si>
  <si>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</si>
  <si>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</si>
  <si>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</si>
  <si>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</si>
  <si>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</si>
  <si>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</si>
  <si>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</si>
  <si>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</si>
  <si>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</si>
  <si>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</si>
  <si>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</si>
  <si>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</si>
  <si>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</si>
  <si>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</si>
  <si>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</si>
  <si>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</si>
  <si>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</si>
  <si>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</si>
  <si>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</si>
  <si>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</si>
  <si>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</si>
  <si>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</si>
  <si>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</si>
  <si>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</si>
  <si>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</si>
  <si>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</si>
  <si>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</si>
  <si>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</si>
  <si>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</si>
  <si>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</si>
  <si>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</si>
  <si>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</si>
  <si>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</si>
  <si>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</si>
  <si>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</si>
  <si>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</si>
  <si>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</si>
  <si>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</si>
  <si>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</si>
  <si>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</si>
  <si>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</si>
  <si>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</si>
  <si>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</si>
  <si>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</si>
  <si>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</si>
  <si>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</si>
  <si>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</si>
  <si>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</si>
  <si>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</si>
  <si>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</si>
  <si>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</si>
  <si>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</si>
  <si>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</si>
  <si>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</si>
  <si>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</si>
  <si>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</si>
  <si>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</si>
  <si>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</si>
  <si>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</si>
  <si>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</si>
  <si>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</si>
  <si>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</si>
  <si>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</si>
  <si>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</si>
  <si>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</si>
  <si>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</si>
  <si>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</si>
  <si>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</si>
  <si>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</si>
  <si>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</si>
  <si>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</si>
  <si>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</si>
  <si>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</si>
  <si>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</si>
  <si>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</si>
  <si>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</si>
  <si>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</si>
  <si>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</si>
  <si>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</si>
  <si>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</si>
  <si>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</si>
  <si>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</si>
  <si>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</si>
  <si>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</si>
  <si>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</si>
  <si>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</si>
  <si>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</si>
  <si>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</si>
  <si>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</si>
  <si>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</si>
  <si>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</si>
  <si>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</si>
  <si>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</si>
  <si>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</si>
  <si>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</si>
  <si>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</si>
  <si>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</si>
  <si>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</si>
  <si>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</si>
  <si>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</si>
  <si>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</si>
  <si>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</si>
  <si>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</si>
  <si>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</si>
  <si>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</si>
  <si>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</si>
  <si>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</si>
  <si>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</si>
  <si>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</si>
  <si>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</si>
  <si>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</si>
  <si>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</si>
  <si>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</si>
  <si>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</si>
  <si>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</si>
  <si>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</si>
  <si>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</si>
  <si>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</si>
  <si>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</si>
  <si>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</si>
  <si>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</si>
  <si>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</si>
  <si>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</si>
  <si>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</si>
  <si>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</si>
  <si>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</si>
  <si>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</si>
  <si>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</si>
  <si>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</si>
  <si>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</si>
  <si>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</si>
  <si>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</si>
  <si>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</si>
  <si>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</si>
  <si>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</si>
  <si>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</si>
  <si>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</si>
  <si>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</si>
  <si>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</si>
  <si>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</si>
  <si>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</si>
  <si>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</si>
  <si>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</si>
  <si>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</si>
  <si>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</si>
  <si>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</si>
  <si>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</si>
  <si>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</si>
  <si>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</si>
  <si>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</si>
  <si>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</si>
  <si>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</si>
  <si>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</si>
  <si>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</si>
  <si>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</si>
  <si>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</si>
  <si>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</si>
  <si>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</si>
  <si>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</si>
  <si>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</si>
  <si>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</si>
  <si>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</si>
  <si>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</si>
  <si>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</si>
  <si>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</si>
  <si>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</si>
  <si>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</si>
  <si>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</si>
  <si>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</si>
  <si>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</si>
  <si>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</si>
  <si>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</si>
  <si>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</si>
  <si>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</si>
  <si>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</si>
  <si>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</si>
  <si>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</si>
  <si>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</si>
  <si>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</si>
  <si>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</si>
  <si>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</si>
  <si>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</si>
  <si>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</si>
  <si>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</si>
  <si>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</si>
  <si>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</si>
  <si>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</si>
  <si>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</si>
  <si>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</si>
  <si>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</si>
  <si>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</si>
  <si>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</si>
  <si>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</si>
  <si>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</si>
  <si>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</si>
  <si>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</si>
  <si>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</si>
  <si>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</si>
  <si>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</si>
  <si>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</si>
  <si>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</si>
  <si>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</si>
  <si>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</si>
  <si>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</si>
  <si>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</si>
  <si>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</si>
  <si>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</si>
  <si>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</si>
  <si>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</si>
  <si>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</si>
  <si>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</si>
  <si>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</si>
  <si>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</si>
  <si>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</si>
  <si>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</si>
  <si>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</si>
  <si>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</si>
  <si>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</si>
  <si>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</si>
  <si>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</si>
  <si>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</si>
  <si>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</si>
  <si>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</si>
  <si>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</si>
  <si>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</si>
  <si>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</si>
  <si>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</si>
  <si>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</si>
  <si>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</si>
  <si>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</si>
  <si>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</si>
  <si>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</si>
  <si>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</si>
  <si>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</si>
  <si>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</si>
  <si>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</si>
  <si>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</si>
  <si>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</si>
  <si>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</si>
  <si>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</si>
  <si>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</si>
  <si>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</si>
  <si>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</si>
  <si>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</si>
  <si>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</si>
  <si>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</si>
  <si>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</si>
  <si>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</si>
  <si>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</si>
  <si>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</si>
  <si>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</si>
  <si>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</si>
  <si>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</si>
  <si>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</si>
  <si>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</si>
  <si>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</si>
  <si>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</si>
  <si>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</si>
  <si>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</si>
  <si>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</si>
  <si>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</si>
  <si>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</si>
  <si>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</si>
  <si>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</si>
  <si>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</si>
  <si>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</si>
  <si>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</si>
  <si>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</si>
  <si>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</si>
  <si>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</si>
  <si>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</si>
  <si>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</si>
  <si>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</si>
  <si>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</si>
  <si>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</si>
  <si>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</si>
  <si>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</si>
  <si>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</si>
  <si>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</si>
  <si>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</si>
  <si>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</si>
  <si>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</si>
  <si>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</si>
  <si>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</si>
  <si>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</si>
  <si>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</si>
  <si>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</si>
  <si>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</si>
  <si>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</si>
  <si>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</si>
  <si>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</si>
  <si>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</si>
  <si>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</si>
  <si>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</si>
  <si>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</si>
  <si>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</si>
  <si>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</si>
  <si>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</si>
  <si>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</si>
  <si>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</si>
  <si>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</si>
  <si>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</si>
  <si>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</si>
  <si>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</si>
  <si>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</si>
  <si>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</si>
  <si>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</si>
  <si>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</si>
  <si>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</si>
  <si>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</si>
  <si>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</si>
  <si>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</si>
  <si>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</si>
  <si>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</si>
  <si>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</si>
  <si>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</si>
  <si>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</si>
  <si>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</si>
  <si>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</si>
  <si>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</si>
  <si>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</si>
  <si>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</si>
  <si>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</si>
  <si>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</si>
  <si>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</si>
  <si>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</si>
  <si>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</si>
  <si>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</si>
  <si>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</si>
  <si>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</si>
  <si>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</si>
  <si>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</si>
  <si>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</si>
  <si>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</si>
  <si>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</si>
  <si>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</si>
  <si>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</si>
  <si>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</si>
  <si>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</si>
  <si>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</si>
  <si>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</si>
  <si>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</si>
  <si>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</si>
  <si>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</si>
  <si>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</si>
  <si>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</si>
  <si>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</si>
  <si>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</si>
  <si>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</si>
  <si>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</si>
  <si>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</si>
  <si>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</si>
  <si>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</si>
  <si>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</si>
  <si>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</si>
  <si>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</si>
  <si>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</si>
  <si>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</si>
  <si>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</si>
  <si>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</si>
  <si>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</si>
  <si>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</si>
  <si>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</si>
  <si>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</si>
  <si>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</si>
  <si>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</si>
  <si>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</si>
  <si>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</si>
  <si>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</si>
  <si>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</si>
  <si>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</si>
  <si>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</si>
  <si>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</si>
  <si>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</si>
  <si>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</si>
  <si>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</si>
  <si>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</si>
  <si>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</si>
  <si>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</si>
  <si>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</si>
  <si>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</si>
  <si>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</si>
  <si>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</si>
  <si>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</si>
  <si>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</si>
  <si>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</si>
  <si>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</si>
  <si>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</si>
  <si>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</si>
  <si>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</si>
  <si>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</si>
  <si>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</si>
  <si>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</si>
  <si>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</si>
  <si>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</si>
  <si>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</si>
  <si>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</si>
  <si>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</si>
  <si>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</si>
  <si>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</si>
  <si>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</si>
  <si>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</si>
  <si>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</si>
  <si>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</si>
  <si>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</si>
  <si>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</si>
  <si>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</si>
  <si>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</si>
  <si>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</si>
  <si>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</si>
  <si>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</si>
  <si>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</si>
  <si>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</si>
  <si>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</si>
  <si>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</si>
  <si>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</si>
  <si>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</si>
  <si>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</si>
  <si>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</si>
  <si>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</si>
  <si>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</si>
  <si>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</si>
  <si>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</si>
  <si>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</si>
  <si>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</si>
  <si>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</si>
  <si>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</si>
  <si>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</si>
  <si>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</si>
  <si>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</si>
  <si>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</si>
  <si>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</si>
  <si>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</si>
  <si>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</si>
  <si>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</si>
  <si>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</si>
  <si>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</si>
  <si>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</si>
  <si>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</si>
  <si>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</si>
  <si>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</si>
  <si>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</si>
  <si>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</si>
  <si>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</si>
  <si>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</si>
  <si>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</si>
  <si>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</si>
  <si>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</si>
  <si>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</si>
  <si>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</si>
  <si>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</si>
  <si>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</si>
  <si>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</si>
  <si>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</si>
  <si>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</si>
  <si>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</si>
  <si>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</si>
  <si>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</si>
  <si>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</si>
  <si>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</si>
  <si>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</si>
  <si>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</si>
  <si>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</si>
  <si>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</si>
  <si>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</si>
  <si>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</si>
  <si>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</si>
  <si>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</si>
  <si>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</si>
  <si>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</si>
  <si>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</si>
  <si>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</si>
  <si>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</si>
  <si>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</si>
  <si>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</si>
  <si>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</si>
  <si>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</si>
  <si>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</si>
  <si>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</si>
  <si>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</si>
  <si>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</si>
  <si>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</si>
  <si>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</si>
  <si>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</si>
  <si>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</si>
  <si>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</si>
  <si>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</si>
  <si>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</si>
  <si>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</si>
  <si>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</si>
  <si>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</si>
  <si>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</si>
  <si>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</si>
  <si>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</si>
  <si>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</si>
  <si>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</si>
  <si>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</si>
  <si>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</si>
  <si>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</si>
  <si>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</si>
  <si>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</si>
  <si>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</si>
  <si>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</si>
  <si>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</si>
  <si>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</si>
  <si>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</si>
  <si>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</si>
  <si>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</si>
  <si>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</si>
  <si>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</si>
  <si>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</si>
  <si>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</si>
  <si>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</si>
  <si>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</si>
  <si>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</si>
  <si>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</si>
  <si>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</si>
  <si>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</si>
  <si>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</si>
  <si>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</si>
  <si>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</si>
  <si>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</si>
  <si>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</si>
  <si>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</si>
  <si>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</si>
  <si>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</si>
  <si>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</si>
  <si>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</si>
  <si>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</si>
  <si>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</si>
  <si>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</si>
  <si>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</si>
  <si>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</si>
  <si>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</si>
  <si>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</si>
  <si>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</si>
  <si>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</si>
  <si>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</si>
  <si>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</si>
  <si>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</si>
  <si>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</si>
  <si>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</si>
  <si>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</si>
  <si>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</si>
  <si>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</si>
  <si>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</si>
  <si>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</si>
  <si>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</si>
  <si>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</si>
  <si>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</si>
  <si>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</si>
  <si>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</si>
  <si>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</si>
  <si>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</si>
  <si>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</si>
  <si>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</si>
  <si>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</si>
  <si>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</si>
  <si>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</si>
  <si>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</si>
  <si>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</si>
  <si>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</si>
  <si>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</si>
  <si>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</si>
  <si>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</si>
  <si>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</si>
  <si>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</si>
  <si>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</si>
  <si>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</si>
  <si>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</si>
  <si>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</si>
  <si>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</si>
  <si>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</si>
  <si>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</si>
  <si>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</si>
  <si>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</si>
  <si>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</si>
  <si>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</si>
  <si>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</si>
  <si>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</si>
  <si>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</si>
  <si>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</si>
  <si>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</si>
  <si>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</si>
  <si>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</si>
  <si>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</si>
  <si>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</si>
  <si>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</si>
  <si>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</si>
  <si>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</si>
  <si>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</si>
  <si>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</si>
  <si>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</si>
  <si>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</si>
  <si>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</si>
  <si>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</si>
  <si>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</si>
  <si>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</si>
  <si>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</si>
  <si>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</si>
  <si>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</si>
  <si>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</si>
  <si>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</si>
  <si>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</si>
  <si>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</si>
  <si>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</si>
  <si>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</si>
  <si>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</si>
  <si>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</si>
  <si>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</si>
  <si>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</si>
  <si>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</si>
  <si>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</si>
  <si>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</si>
  <si>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</si>
  <si>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</si>
  <si>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</si>
  <si>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</si>
  <si>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</si>
  <si>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</si>
  <si>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</si>
  <si>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</si>
  <si>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</si>
  <si>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</si>
  <si>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</si>
  <si>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</si>
  <si>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</si>
  <si>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</si>
  <si>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</si>
  <si>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</si>
  <si>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</si>
  <si>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</si>
  <si>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</si>
  <si>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</si>
  <si>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</si>
  <si>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</si>
  <si>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</si>
  <si>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</si>
  <si>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</si>
  <si>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</si>
  <si>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</si>
  <si>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</si>
  <si>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</si>
  <si>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</si>
  <si>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</si>
  <si>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</si>
  <si>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</si>
  <si>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</si>
  <si>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</si>
  <si>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</si>
  <si>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</si>
  <si>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</si>
  <si>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</si>
  <si>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</si>
  <si>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</si>
  <si>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</si>
  <si>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</si>
  <si>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</si>
  <si>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</si>
  <si>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</si>
  <si>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</si>
  <si>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</si>
  <si>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</si>
  <si>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</si>
  <si>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</si>
  <si>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</si>
  <si>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</si>
  <si>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</si>
  <si>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</si>
  <si>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</si>
  <si>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</si>
  <si>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</si>
  <si>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</si>
  <si>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</si>
  <si>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</si>
  <si>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</si>
  <si>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</si>
  <si>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</si>
  <si>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</si>
  <si>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</si>
  <si>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</si>
  <si>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</si>
  <si>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</si>
  <si>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</si>
  <si>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</si>
  <si>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</si>
  <si>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</si>
  <si>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</si>
  <si>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</si>
  <si>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</si>
  <si>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</si>
  <si>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</si>
  <si>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</si>
  <si>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</si>
  <si>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</si>
  <si>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</si>
  <si>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</si>
  <si>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</si>
  <si>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</si>
  <si>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</si>
  <si>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</si>
  <si>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</si>
  <si>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</si>
  <si>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</si>
  <si>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</si>
  <si>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</si>
  <si>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</si>
  <si>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</si>
  <si>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</si>
  <si>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</si>
  <si>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</si>
  <si>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</si>
  <si>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</si>
  <si>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</si>
  <si>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</si>
  <si>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</si>
  <si>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</si>
  <si>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</si>
  <si>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</si>
  <si>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</si>
  <si>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</si>
  <si>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</si>
  <si>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</si>
  <si>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</si>
  <si>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</si>
  <si>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</si>
  <si>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</si>
  <si>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</si>
  <si>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</si>
  <si>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</si>
  <si>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</si>
  <si>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</si>
  <si>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</si>
  <si>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</si>
  <si>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</si>
  <si>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</si>
  <si>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</si>
  <si>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</si>
  <si>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</si>
  <si>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</si>
  <si>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</si>
  <si>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</si>
  <si>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</si>
  <si>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</si>
  <si>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</si>
  <si>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</si>
  <si>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</si>
  <si>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</si>
  <si>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</si>
  <si>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</si>
  <si>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</si>
  <si>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</si>
  <si>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</si>
  <si>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</si>
  <si>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</si>
  <si>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</si>
  <si>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</si>
  <si>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</si>
  <si>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</si>
  <si>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</si>
  <si>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</si>
  <si>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</si>
  <si>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</si>
  <si>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</si>
  <si>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</si>
  <si>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</si>
  <si>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</si>
  <si>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</si>
  <si>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</si>
  <si>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</si>
  <si>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</si>
  <si>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</si>
  <si>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</si>
  <si>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</si>
  <si>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</si>
  <si>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</si>
  <si>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</si>
  <si>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</si>
  <si>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</si>
  <si>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</si>
  <si>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</si>
  <si>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</si>
  <si>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</si>
  <si>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</si>
  <si>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</si>
  <si>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</si>
  <si>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</si>
  <si>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</si>
  <si>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</si>
  <si>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</si>
  <si>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</si>
  <si>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</si>
  <si>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</si>
  <si>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</si>
  <si>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</si>
  <si>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</si>
  <si>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</si>
  <si>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</si>
  <si>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</si>
  <si>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</si>
  <si>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</si>
  <si>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</si>
  <si>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</si>
  <si>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</si>
  <si>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</si>
  <si>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</si>
  <si>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</si>
  <si>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</si>
  <si>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</si>
  <si>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</si>
  <si>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</si>
  <si>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</si>
  <si>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</si>
  <si>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</si>
  <si>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</si>
  <si>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</si>
  <si>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</si>
  <si>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</si>
  <si>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</si>
  <si>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</si>
  <si>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</si>
  <si>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</si>
  <si>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</si>
  <si>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</si>
  <si>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</si>
  <si>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</si>
  <si>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</si>
  <si>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</si>
  <si>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</si>
  <si>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</si>
  <si>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</si>
  <si>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</si>
  <si>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</si>
  <si>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</si>
  <si>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</si>
  <si>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</si>
  <si>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</si>
  <si>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</si>
  <si>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</si>
  <si>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</si>
  <si>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</si>
  <si>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</si>
  <si>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</si>
  <si>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</si>
  <si>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</si>
  <si>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</si>
  <si>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</si>
  <si>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</si>
  <si>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</si>
  <si>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</si>
  <si>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</si>
  <si>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</si>
  <si>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</si>
  <si>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</si>
  <si>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</si>
  <si>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</si>
  <si>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</si>
  <si>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</si>
  <si>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</si>
  <si>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</si>
  <si>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</si>
  <si>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</si>
  <si>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</si>
  <si>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</si>
  <si>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</si>
  <si>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</si>
  <si>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</si>
  <si>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</si>
  <si>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</si>
  <si>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</si>
  <si>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</si>
  <si>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</si>
  <si>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</si>
  <si>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</si>
  <si>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</si>
  <si>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</si>
  <si>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</si>
  <si>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</si>
  <si>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</si>
  <si>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</si>
  <si>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</si>
  <si>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</si>
  <si>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</si>
  <si>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</si>
  <si>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</si>
  <si>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</si>
  <si>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</si>
  <si>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</si>
  <si>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</si>
  <si>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</si>
  <si>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</si>
  <si>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</si>
  <si>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</si>
  <si>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</si>
  <si>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</si>
  <si>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</si>
  <si>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</si>
  <si>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</si>
  <si>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</si>
  <si>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</si>
  <si>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</si>
  <si>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</si>
  <si>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</si>
  <si>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</si>
  <si>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</si>
  <si>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</si>
  <si>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</si>
  <si>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</si>
  <si>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</si>
  <si>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</si>
  <si>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</si>
  <si>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</si>
  <si>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</si>
  <si>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</si>
  <si>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</si>
  <si>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</si>
  <si>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</si>
  <si>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</si>
  <si>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</si>
  <si>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</si>
  <si>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</si>
  <si>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</si>
  <si>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</si>
  <si>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</si>
  <si>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</si>
  <si>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</si>
  <si>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</si>
  <si>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</si>
  <si>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</si>
  <si>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</si>
  <si>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</si>
  <si>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</si>
  <si>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</si>
  <si>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</si>
  <si>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</si>
  <si>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</si>
  <si>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</si>
  <si>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</si>
  <si>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</si>
  <si>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</si>
  <si>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</si>
  <si>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</si>
  <si>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</si>
  <si>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</si>
  <si>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</si>
  <si>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</si>
  <si>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</si>
  <si>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</si>
  <si>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</si>
  <si>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</si>
  <si>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</si>
  <si>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</si>
  <si>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</si>
  <si>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</si>
  <si>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</si>
  <si>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</si>
  <si>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</si>
  <si>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</si>
  <si>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</si>
  <si>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</si>
  <si>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</si>
  <si>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</si>
  <si>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</si>
  <si>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</si>
  <si>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</si>
  <si>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</si>
  <si>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</si>
  <si>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</si>
  <si>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</si>
  <si>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</si>
  <si>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</si>
  <si>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</si>
  <si>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</si>
  <si>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</si>
  <si>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</si>
  <si>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</si>
  <si>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</si>
  <si>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</si>
  <si>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</si>
  <si>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</si>
  <si>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</si>
  <si>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</si>
  <si>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</si>
  <si>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</si>
  <si>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</si>
  <si>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</si>
  <si>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</si>
  <si>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</si>
  <si>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</si>
  <si>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</si>
  <si>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</si>
  <si>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</si>
  <si>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</si>
  <si>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</si>
  <si>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</si>
  <si>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</si>
  <si>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</si>
  <si>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</si>
  <si>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</si>
  <si>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</si>
  <si>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</si>
  <si>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</si>
  <si>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</si>
  <si>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</si>
  <si>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</si>
  <si>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</si>
  <si>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</si>
  <si>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</si>
  <si>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</si>
  <si>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</si>
  <si>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</si>
  <si>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</si>
  <si>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</si>
  <si>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</si>
  <si>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</si>
  <si>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</si>
  <si>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</si>
  <si>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</si>
  <si>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</si>
  <si>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</si>
  <si>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</si>
  <si>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</si>
  <si>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</si>
  <si>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</si>
  <si>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</si>
  <si>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</si>
  <si>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</si>
  <si>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</si>
  <si>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</si>
  <si>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</si>
  <si>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</si>
  <si>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</si>
  <si>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</si>
  <si>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</si>
  <si>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</si>
  <si>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</si>
  <si>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</si>
  <si>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</si>
  <si>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</si>
  <si>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</si>
  <si>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</si>
  <si>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</si>
  <si>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</si>
  <si>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</si>
  <si>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</si>
  <si>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</si>
  <si>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</si>
  <si>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</si>
  <si>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</si>
  <si>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</si>
  <si>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</si>
  <si>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</si>
  <si>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</si>
  <si>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</si>
  <si>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</si>
  <si>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</si>
  <si>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</si>
  <si>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</si>
  <si>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</si>
  <si>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</si>
  <si>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</si>
  <si>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</si>
  <si>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</si>
  <si>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</si>
  <si>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</si>
  <si>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</si>
  <si>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</si>
  <si>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</si>
  <si>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</si>
  <si>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</si>
  <si>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</si>
  <si>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</si>
  <si>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</si>
  <si>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</si>
  <si>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</si>
  <si>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</si>
  <si>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</si>
  <si>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</si>
  <si>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</si>
  <si>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</si>
  <si>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</si>
  <si>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</si>
  <si>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</si>
  <si>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</si>
  <si>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</si>
  <si>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</si>
  <si>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</si>
  <si>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</si>
  <si>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</si>
  <si>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</si>
  <si>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</si>
  <si>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</si>
  <si>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</si>
  <si>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</si>
  <si>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</si>
  <si>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</si>
  <si>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</si>
  <si>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</si>
  <si>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</si>
  <si>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</si>
  <si>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</si>
  <si>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</si>
  <si>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</si>
  <si>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</si>
  <si>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</si>
  <si>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</si>
  <si>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</si>
  <si>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</si>
  <si>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</si>
  <si>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</si>
  <si>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</si>
  <si>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</si>
  <si>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</si>
  <si>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</si>
  <si>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</si>
  <si>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</si>
  <si>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</si>
  <si>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</si>
  <si>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</si>
  <si>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</si>
  <si>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</si>
  <si>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</si>
  <si>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</si>
  <si>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</si>
  <si>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</si>
  <si>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</si>
  <si>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</si>
  <si>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</si>
  <si>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</si>
  <si>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</si>
  <si>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</si>
  <si>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</si>
  <si>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</si>
  <si>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</si>
  <si>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</si>
  <si>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</si>
  <si>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</si>
  <si>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</si>
  <si>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</si>
  <si>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</si>
  <si>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</si>
  <si>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</si>
  <si>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</si>
  <si>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</si>
  <si>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</si>
  <si>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</si>
  <si>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</si>
  <si>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</si>
  <si>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</si>
  <si>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</si>
  <si>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</si>
  <si>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</si>
  <si>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</si>
  <si>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</si>
  <si>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</si>
  <si>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</si>
  <si>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</si>
  <si>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</si>
  <si>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</si>
  <si>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</si>
  <si>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</si>
  <si>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</si>
  <si>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</si>
  <si>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</si>
  <si>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</si>
  <si>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</si>
  <si>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</si>
  <si>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</si>
  <si>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</si>
  <si>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</si>
  <si>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</si>
  <si>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</si>
  <si>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</si>
  <si>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</si>
  <si>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</si>
  <si>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</si>
  <si>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</si>
  <si>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</si>
  <si>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</si>
  <si>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</si>
  <si>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</si>
  <si>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</si>
  <si>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</si>
  <si>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</si>
  <si>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</si>
  <si>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</si>
  <si>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</si>
  <si>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</si>
  <si>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</si>
  <si>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</si>
  <si>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</si>
  <si>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</si>
  <si>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</si>
  <si>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</si>
  <si>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</si>
  <si>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</si>
  <si>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</si>
  <si>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</si>
  <si>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</si>
  <si>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</si>
  <si>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</si>
  <si>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</si>
  <si>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</si>
  <si>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</si>
  <si>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</si>
  <si>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</si>
  <si>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</si>
  <si>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</si>
  <si>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</si>
  <si>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</si>
  <si>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</si>
  <si>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</si>
  <si>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</si>
  <si>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</si>
  <si>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</si>
  <si>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</si>
  <si>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</si>
  <si>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</si>
  <si>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</si>
  <si>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</si>
  <si>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</si>
  <si>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</si>
  <si>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</si>
  <si>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</si>
  <si>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</si>
  <si>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</si>
  <si>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</si>
  <si>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</si>
  <si>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</si>
  <si>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</si>
  <si>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</si>
  <si>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</si>
  <si>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</si>
  <si>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</si>
  <si>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</si>
  <si>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</si>
  <si>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</si>
  <si>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</si>
  <si>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</si>
  <si>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</si>
  <si>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</si>
  <si>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</si>
  <si>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</si>
  <si>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</si>
  <si>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</si>
  <si>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</si>
  <si>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</si>
  <si>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</si>
  <si>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</si>
  <si>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</si>
  <si>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</si>
  <si>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</si>
  <si>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</si>
  <si>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</si>
  <si>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</si>
  <si>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</si>
  <si>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</si>
  <si>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</si>
  <si>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</si>
  <si>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</si>
  <si>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</si>
  <si>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</si>
  <si>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</si>
  <si>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</si>
  <si>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</si>
  <si>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</si>
  <si>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</si>
  <si>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</si>
  <si>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</si>
  <si>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</si>
  <si>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</si>
  <si>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</si>
  <si>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</si>
  <si>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</si>
  <si>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</si>
  <si>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</si>
  <si>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</si>
  <si>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</si>
  <si>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</si>
  <si>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</si>
  <si>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</si>
  <si>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</si>
  <si>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</si>
  <si>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</si>
  <si>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</si>
  <si>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</si>
  <si>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</si>
  <si>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</si>
  <si>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</si>
  <si>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</si>
  <si>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</si>
  <si>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</si>
  <si>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</si>
  <si>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</si>
  <si>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</si>
  <si>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</si>
  <si>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</si>
  <si>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</si>
  <si>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</si>
  <si>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</si>
  <si>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</si>
  <si>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</si>
  <si>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</si>
  <si>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</si>
  <si>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</si>
  <si>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</si>
  <si>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</si>
  <si>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</si>
  <si>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</si>
  <si>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</si>
  <si>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</si>
  <si>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</si>
  <si>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</si>
  <si>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</si>
  <si>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</si>
  <si>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</si>
  <si>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</si>
  <si>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</si>
  <si>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</si>
  <si>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</si>
  <si>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</si>
  <si>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</si>
  <si>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</si>
  <si>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</si>
  <si>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</si>
  <si>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</si>
  <si>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</si>
  <si>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</si>
  <si>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</si>
  <si>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</si>
  <si>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</si>
  <si>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</si>
  <si>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</si>
  <si>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</si>
  <si>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</si>
  <si>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</si>
  <si>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</si>
  <si>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</si>
  <si>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</si>
  <si>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</si>
  <si>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</si>
  <si>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</si>
  <si>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</si>
  <si>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</si>
  <si>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</si>
  <si>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</si>
  <si>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</si>
  <si>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</si>
  <si>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</si>
  <si>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</si>
  <si>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</si>
  <si>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</si>
  <si>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</si>
  <si>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</si>
  <si>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</si>
  <si>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</si>
  <si>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</si>
  <si>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</si>
  <si>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</si>
  <si>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</si>
  <si>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</si>
  <si>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</si>
  <si>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</si>
  <si>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</si>
  <si>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</si>
  <si>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</si>
  <si>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</si>
  <si>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</si>
  <si>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</si>
  <si>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</si>
  <si>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</si>
  <si>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</si>
  <si>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</si>
  <si>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</si>
  <si>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</si>
  <si>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</si>
  <si>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</si>
  <si>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</si>
  <si>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</si>
  <si>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</si>
  <si>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</si>
  <si>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</si>
  <si>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</si>
  <si>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</si>
  <si>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</si>
  <si>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</si>
  <si>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</si>
  <si>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</si>
  <si>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</si>
  <si>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</si>
  <si>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</si>
  <si>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</si>
  <si>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</si>
  <si>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</si>
  <si>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</si>
  <si>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</si>
  <si>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</si>
  <si>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</si>
  <si>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</si>
  <si>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</si>
  <si>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</si>
  <si>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</si>
  <si>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</si>
  <si>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</si>
  <si>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</si>
  <si>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</si>
  <si>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</si>
  <si>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</si>
  <si>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</si>
  <si>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</si>
  <si>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</si>
  <si>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</si>
  <si>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</si>
  <si>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</si>
  <si>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</si>
  <si>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</si>
  <si>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</si>
  <si>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</si>
  <si>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</si>
  <si>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</si>
  <si>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</si>
  <si>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</si>
  <si>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</si>
  <si>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</si>
  <si>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</si>
  <si>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</si>
  <si>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</si>
  <si>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</si>
  <si>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</si>
  <si>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</si>
  <si>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</si>
  <si>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</si>
  <si>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</si>
  <si>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</si>
  <si>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</si>
  <si>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</si>
  <si>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</si>
  <si>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</si>
  <si>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</si>
  <si>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</si>
  <si>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</si>
  <si>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</si>
  <si>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</si>
  <si>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</si>
  <si>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</si>
  <si>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</si>
  <si>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</si>
  <si>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</si>
  <si>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</si>
  <si>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</si>
  <si>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</si>
  <si>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</si>
  <si>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</si>
  <si>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</si>
  <si>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</si>
  <si>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</si>
  <si>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</si>
  <si>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</si>
  <si>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</si>
  <si>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</si>
  <si>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</si>
  <si>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</si>
  <si>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</si>
  <si>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</si>
  <si>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</si>
  <si>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</si>
  <si>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</si>
  <si>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</si>
  <si>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</si>
  <si>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</si>
  <si>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</si>
  <si>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</si>
  <si>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</si>
  <si>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</si>
  <si>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</si>
  <si>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</si>
  <si>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</si>
  <si>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</si>
  <si>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</si>
  <si>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</si>
  <si>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</si>
  <si>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</si>
  <si>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</si>
  <si>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</si>
  <si>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</si>
  <si>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</si>
  <si>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</si>
  <si>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</si>
  <si>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</si>
  <si>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</si>
  <si>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</si>
  <si>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</si>
  <si>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</si>
  <si>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</si>
  <si>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</si>
  <si>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</si>
  <si>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</si>
  <si>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</si>
  <si>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</si>
  <si>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</si>
  <si>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</si>
  <si>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</si>
  <si>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</si>
  <si>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</si>
  <si>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</si>
  <si>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</si>
  <si>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</si>
  <si>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</si>
  <si>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</si>
  <si>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</si>
  <si>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</si>
  <si>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</si>
  <si>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</si>
  <si>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</si>
  <si>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</si>
  <si>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</si>
  <si>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</si>
  <si>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</si>
  <si>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</si>
  <si>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</si>
  <si>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</si>
  <si>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</si>
  <si>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</si>
  <si>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</si>
  <si>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</si>
  <si>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</si>
  <si>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</si>
  <si>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</si>
  <si>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</si>
  <si>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</si>
  <si>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</si>
  <si>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</si>
  <si>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</si>
  <si>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</si>
  <si>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</si>
  <si>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</si>
  <si>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</si>
  <si>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</si>
  <si>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</si>
  <si>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</si>
  <si>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</si>
  <si>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</si>
  <si>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</si>
  <si>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</si>
  <si>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</si>
  <si>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</si>
  <si>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</si>
  <si>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</si>
  <si>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</si>
  <si>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</si>
  <si>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</si>
  <si>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</si>
  <si>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</si>
  <si>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</si>
  <si>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</si>
  <si>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</si>
  <si>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</si>
  <si>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</si>
  <si>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</si>
  <si>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</si>
  <si>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</si>
  <si>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</si>
  <si>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</si>
  <si>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</si>
  <si>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</si>
  <si>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</si>
  <si>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</si>
  <si>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</si>
  <si>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</si>
  <si>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</si>
  <si>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</si>
  <si>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</si>
  <si>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</si>
  <si>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</si>
  <si>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</si>
  <si>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</si>
  <si>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</si>
  <si>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</si>
  <si>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</si>
  <si>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</si>
  <si>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</si>
  <si>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</si>
  <si>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</si>
  <si>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</si>
  <si>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</si>
  <si>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</si>
  <si>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</si>
  <si>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</si>
  <si>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</si>
  <si>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</si>
  <si>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</si>
  <si>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</si>
  <si>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</si>
  <si>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</si>
  <si>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</si>
  <si>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</si>
  <si>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</si>
  <si>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</si>
  <si>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</si>
  <si>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</si>
  <si>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</si>
  <si>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</si>
  <si>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</si>
  <si>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</si>
  <si>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</si>
  <si>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</si>
  <si>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</si>
  <si>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</si>
  <si>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</si>
  <si>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</si>
  <si>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</si>
  <si>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</si>
  <si>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</si>
  <si>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</si>
  <si>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</si>
  <si>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</si>
  <si>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</si>
  <si>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</si>
  <si>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</si>
  <si>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</si>
  <si>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</si>
  <si>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</si>
  <si>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</si>
  <si>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</si>
  <si>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</si>
  <si>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</si>
  <si>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</si>
  <si>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</si>
  <si>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</si>
  <si>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</si>
  <si>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</si>
  <si>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</si>
  <si>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</si>
  <si>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</si>
  <si>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</si>
  <si>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</si>
  <si>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</si>
  <si>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</si>
  <si>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</si>
  <si>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</si>
  <si>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</si>
  <si>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</si>
  <si>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</si>
  <si>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</si>
  <si>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</si>
  <si>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</si>
  <si>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</si>
  <si>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</si>
  <si>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</si>
  <si>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</si>
  <si>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</si>
  <si>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</si>
  <si>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</si>
  <si>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</si>
  <si>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</si>
  <si>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</si>
  <si>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</si>
  <si>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</si>
  <si>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</si>
  <si>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</si>
  <si>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</si>
  <si>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</si>
  <si>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</si>
  <si>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</si>
  <si>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</si>
  <si>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</si>
  <si>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</si>
  <si>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</si>
  <si>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</si>
  <si>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</si>
  <si>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</si>
  <si>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</si>
  <si>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</si>
  <si>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</si>
  <si>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</si>
  <si>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</si>
  <si>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</si>
  <si>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</si>
  <si>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</si>
  <si>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</si>
  <si>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</si>
  <si>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</si>
  <si>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</si>
  <si>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</si>
  <si>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</si>
  <si>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</si>
  <si>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</si>
  <si>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</si>
  <si>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</si>
  <si>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</si>
  <si>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</si>
  <si>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</si>
  <si>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</si>
  <si>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</si>
  <si>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</si>
  <si>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</si>
  <si>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</si>
  <si>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</si>
  <si>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</si>
  <si>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</si>
  <si>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</si>
  <si>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</si>
  <si>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</si>
  <si>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</si>
  <si>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</si>
  <si>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</si>
  <si>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</si>
  <si>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</si>
  <si>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</si>
  <si>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</si>
  <si>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</si>
  <si>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</si>
  <si>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</si>
  <si>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</si>
  <si>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</si>
  <si>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</si>
  <si>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</si>
  <si>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</si>
  <si>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</si>
  <si>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</si>
  <si>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</si>
  <si>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</si>
  <si>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</si>
  <si>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</si>
  <si>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</si>
  <si>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</si>
  <si>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</si>
  <si>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</si>
  <si>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</si>
  <si>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</si>
  <si>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</si>
  <si>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</si>
  <si>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</si>
  <si>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</si>
  <si>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</si>
  <si>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</si>
  <si>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</si>
  <si>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</si>
  <si>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</si>
  <si>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</si>
  <si>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</si>
  <si>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</si>
  <si>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</si>
  <si>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</si>
  <si>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</si>
  <si>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</si>
  <si>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</si>
  <si>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</si>
  <si>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</si>
  <si>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</si>
  <si>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</si>
  <si>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</si>
  <si>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</si>
  <si>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</si>
  <si>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</si>
  <si>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</si>
  <si>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</si>
  <si>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</si>
  <si>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</si>
  <si>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</si>
  <si>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</si>
  <si>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</si>
  <si>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</si>
  <si>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</si>
  <si>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</si>
  <si>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</si>
  <si>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</si>
  <si>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</si>
  <si>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</si>
  <si>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</si>
  <si>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</si>
  <si>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</si>
  <si>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</si>
  <si>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</si>
  <si>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</si>
  <si>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</si>
  <si>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</si>
  <si>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</si>
  <si>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</si>
  <si>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</si>
  <si>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</si>
  <si>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</si>
  <si>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</si>
  <si>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</si>
  <si>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</si>
  <si>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</si>
  <si>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</si>
  <si>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</si>
  <si>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</si>
  <si>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</si>
  <si>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</si>
  <si>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</si>
  <si>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</si>
  <si>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</si>
  <si>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</si>
  <si>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</si>
  <si>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</si>
  <si>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</si>
  <si>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</si>
  <si>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</si>
  <si>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</si>
  <si>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</si>
  <si>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</si>
  <si>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</si>
  <si>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</si>
  <si>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</si>
  <si>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</si>
  <si>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</si>
  <si>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</si>
  <si>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</si>
  <si>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</si>
  <si>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</si>
  <si>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</si>
  <si>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</si>
  <si>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</si>
  <si>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</si>
  <si>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</si>
  <si>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</si>
  <si>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</si>
  <si>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</si>
  <si>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</si>
  <si>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</si>
  <si>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</si>
  <si>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</si>
  <si>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</si>
  <si>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</si>
  <si>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</si>
  <si>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</si>
  <si>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</si>
  <si>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</si>
  <si>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</si>
  <si>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</si>
  <si>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</si>
  <si>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</si>
  <si>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</si>
  <si>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</si>
  <si>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</si>
  <si>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</si>
  <si>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</si>
  <si>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</si>
  <si>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</si>
  <si>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</si>
  <si>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</si>
  <si>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</si>
  <si>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</si>
  <si>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</si>
  <si>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</si>
  <si>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</si>
  <si>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</si>
  <si>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</si>
  <si>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</si>
  <si>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</si>
  <si>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</si>
  <si>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</si>
  <si>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</si>
  <si>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</si>
  <si>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</si>
  <si>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</si>
  <si>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</si>
  <si>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</si>
  <si>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</si>
  <si>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</si>
  <si>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</si>
  <si>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</si>
  <si>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</si>
  <si>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</si>
  <si>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</si>
  <si>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</si>
  <si>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</si>
  <si>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</si>
  <si>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</si>
  <si>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</si>
  <si>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</si>
  <si>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</si>
  <si>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</si>
  <si>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</si>
  <si>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</si>
  <si>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</si>
  <si>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</si>
  <si>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</si>
  <si>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</si>
  <si>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</si>
  <si>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</si>
  <si>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</si>
  <si>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</si>
  <si>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</si>
  <si>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</si>
  <si>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</si>
  <si>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</si>
  <si>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</si>
  <si>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</si>
  <si>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</si>
  <si>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</si>
  <si>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</si>
  <si>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</si>
  <si>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</si>
  <si>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</si>
  <si>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</si>
  <si>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</si>
  <si>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</si>
  <si>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</si>
  <si>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</si>
  <si>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</si>
  <si>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</si>
  <si>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</si>
  <si>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</si>
  <si>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</si>
  <si>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</si>
  <si>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</si>
  <si>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</si>
  <si>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</si>
  <si>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</si>
  <si>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</si>
  <si>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</si>
  <si>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</si>
  <si>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</si>
  <si>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</si>
  <si>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</si>
  <si>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</si>
  <si>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</si>
  <si>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</si>
  <si>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</si>
  <si>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</si>
  <si>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</si>
  <si>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</si>
  <si>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</si>
  <si>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</si>
  <si>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</si>
  <si>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</si>
  <si>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</si>
  <si>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</si>
  <si>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</si>
  <si>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</si>
  <si>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</si>
  <si>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</si>
  <si>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</si>
  <si>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</si>
  <si>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</si>
  <si>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</si>
  <si>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</si>
  <si>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</si>
  <si>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</si>
  <si>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</si>
  <si>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</si>
  <si>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</si>
  <si>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</si>
  <si>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</si>
  <si>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</si>
  <si>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</si>
  <si>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</si>
  <si>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</si>
  <si>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</si>
  <si>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</si>
  <si>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</si>
  <si>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</si>
  <si>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</si>
  <si>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</si>
  <si>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</si>
  <si>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</si>
  <si>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</si>
  <si>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</si>
  <si>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</si>
  <si>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</si>
  <si>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</si>
  <si>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</si>
  <si>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</si>
  <si>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</si>
  <si>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</si>
  <si>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</si>
  <si>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</si>
  <si>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</si>
  <si>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</si>
  <si>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</si>
  <si>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</si>
  <si>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</si>
  <si>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</si>
  <si>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</si>
  <si>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</si>
  <si>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</si>
  <si>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</si>
  <si>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</si>
  <si>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</si>
  <si>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</si>
  <si>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</si>
  <si>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</si>
  <si>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</si>
  <si>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</si>
  <si>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</si>
  <si>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</si>
  <si>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</si>
  <si>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</si>
  <si>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</si>
  <si>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</si>
  <si>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</si>
  <si>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</si>
  <si>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</si>
  <si>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</si>
  <si>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</si>
  <si>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</si>
  <si>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</si>
  <si>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</si>
  <si>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</si>
  <si>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</si>
  <si>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</si>
  <si>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</si>
  <si>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</si>
  <si>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</si>
  <si>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</si>
  <si>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</si>
  <si>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</si>
  <si>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</si>
  <si>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</si>
  <si>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</si>
  <si>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</si>
  <si>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</si>
  <si>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</si>
  <si>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</si>
  <si>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</si>
  <si>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</si>
  <si>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</si>
  <si>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</si>
  <si>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</si>
  <si>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</si>
  <si>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</si>
  <si>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</si>
  <si>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</si>
  <si>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</si>
  <si>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</si>
  <si>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</si>
  <si>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</si>
  <si>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</si>
  <si>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</si>
  <si>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</si>
  <si>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</si>
  <si>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</si>
  <si>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</si>
  <si>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</si>
  <si>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</si>
  <si>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</si>
  <si>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</si>
  <si>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</si>
  <si>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</si>
  <si>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</si>
  <si>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</si>
  <si>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</si>
  <si>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</si>
  <si>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</si>
  <si>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</si>
  <si>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</si>
  <si>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</si>
  <si>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</si>
  <si>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</si>
  <si>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</si>
  <si>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</si>
  <si>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</si>
  <si>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</si>
  <si>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</si>
  <si>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</si>
  <si>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</si>
  <si>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</si>
  <si>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</si>
  <si>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</si>
  <si>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</si>
  <si>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</si>
  <si>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</si>
  <si>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</si>
  <si>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</si>
  <si>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</si>
  <si>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</si>
  <si>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</si>
  <si>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</si>
  <si>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</si>
  <si>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</si>
  <si>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</si>
  <si>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</si>
  <si>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</si>
  <si>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</si>
  <si>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</si>
  <si>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</si>
  <si>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</si>
  <si>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</si>
  <si>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</si>
  <si>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</si>
  <si>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</si>
  <si>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</si>
  <si>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</si>
  <si>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</si>
  <si>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</si>
  <si>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</si>
  <si>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</si>
  <si>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</si>
  <si>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</si>
  <si>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</si>
  <si>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</si>
  <si>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</si>
  <si>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</si>
  <si>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</si>
  <si>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</si>
  <si>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</si>
  <si>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</si>
  <si>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</si>
  <si>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</si>
  <si>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</si>
  <si>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</si>
  <si>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</si>
  <si>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</si>
  <si>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</si>
  <si>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</si>
  <si>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</si>
  <si>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</si>
  <si>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</si>
  <si>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</si>
  <si>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</si>
  <si>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</si>
  <si>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</si>
  <si>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</si>
  <si>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</si>
  <si>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</si>
  <si>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</si>
  <si>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</si>
  <si>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</si>
  <si>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</si>
  <si>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</si>
  <si>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</si>
  <si>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</si>
  <si>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</si>
  <si>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</si>
  <si>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</si>
  <si>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</si>
  <si>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</si>
  <si>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</si>
  <si>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</si>
  <si>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</si>
  <si>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</si>
  <si>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</si>
  <si>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</si>
  <si>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</si>
  <si>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</si>
  <si>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</si>
  <si>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</si>
  <si>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</si>
  <si>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</si>
  <si>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</si>
  <si>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</si>
  <si>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</si>
  <si>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</si>
  <si>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</si>
  <si>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</si>
  <si>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</si>
  <si>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</si>
  <si>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</si>
  <si>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</si>
  <si>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</si>
  <si>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</si>
  <si>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</si>
  <si>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</si>
  <si>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</si>
  <si>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</si>
  <si>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</si>
  <si>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</si>
  <si>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</si>
  <si>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</si>
  <si>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</si>
  <si>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</si>
  <si>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</si>
  <si>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</si>
  <si>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</si>
  <si>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</si>
  <si>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</si>
  <si>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</si>
  <si>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</si>
  <si>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</si>
  <si>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</si>
  <si>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</si>
  <si>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</si>
  <si>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</si>
  <si>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</si>
  <si>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</si>
  <si>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</si>
  <si>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</si>
  <si>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</si>
  <si>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</si>
  <si>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</si>
  <si>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</si>
  <si>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</si>
  <si>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</si>
  <si>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</si>
  <si>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</si>
  <si>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</si>
  <si>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</si>
  <si>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</si>
  <si>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</si>
  <si>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</si>
  <si>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</si>
  <si>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</si>
  <si>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</si>
  <si>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</si>
  <si>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</si>
  <si>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</si>
  <si>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</si>
  <si>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</si>
  <si>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</si>
  <si>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</si>
  <si>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</si>
  <si>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</si>
  <si>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</si>
  <si>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</si>
  <si>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</si>
  <si>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</si>
  <si>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</si>
  <si>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</si>
  <si>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</si>
  <si>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</si>
  <si>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</si>
  <si>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</si>
  <si>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</si>
  <si>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</si>
  <si>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</si>
  <si>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</si>
  <si>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</si>
  <si>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</si>
  <si>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</si>
  <si>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</si>
  <si>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</si>
  <si>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</si>
  <si>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</si>
  <si>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</si>
  <si>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</si>
  <si>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</si>
  <si>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</si>
  <si>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</si>
  <si>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</si>
  <si>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</si>
  <si>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</si>
  <si>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</si>
  <si>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</si>
  <si>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</si>
  <si>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</si>
  <si>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</si>
  <si>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</si>
  <si>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</si>
  <si>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</si>
  <si>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</si>
  <si>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</si>
  <si>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</si>
  <si>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</si>
  <si>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</si>
  <si>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</si>
  <si>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</si>
  <si>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</si>
  <si>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</si>
  <si>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</si>
  <si>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</si>
  <si>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</si>
  <si>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</si>
  <si>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</si>
  <si>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</si>
  <si>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</si>
  <si>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</si>
  <si>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</si>
  <si>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</si>
  <si>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</si>
  <si>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</si>
  <si>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</si>
  <si>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</si>
  <si>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</si>
  <si>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</si>
  <si>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</si>
  <si>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</si>
  <si>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</si>
  <si>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</si>
  <si>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</si>
  <si>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</si>
  <si>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</si>
  <si>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</si>
  <si>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</si>
  <si>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</si>
  <si>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</si>
  <si>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</si>
  <si>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</si>
  <si>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</si>
  <si>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</si>
  <si>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</si>
  <si>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</si>
  <si>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</si>
  <si>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</si>
  <si>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</si>
  <si>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</si>
  <si>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</si>
  <si>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</si>
  <si>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</si>
  <si>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</si>
  <si>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</si>
  <si>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</si>
  <si>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</si>
  <si>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</si>
  <si>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</si>
  <si>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</si>
  <si>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</si>
  <si>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</si>
  <si>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</si>
  <si>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</si>
  <si>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</si>
  <si>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</si>
  <si>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</si>
  <si>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</si>
  <si>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</si>
  <si>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</si>
  <si>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</si>
  <si>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</si>
  <si>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</si>
  <si>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</si>
  <si>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</si>
  <si>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</si>
  <si>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</si>
  <si>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</si>
  <si>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</si>
  <si>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</si>
  <si>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</si>
  <si>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</si>
  <si>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</si>
  <si>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</si>
  <si>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</si>
  <si>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</si>
  <si>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</si>
  <si>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</si>
  <si>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</si>
  <si>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</si>
  <si>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</si>
  <si>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</si>
  <si>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</si>
  <si>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</si>
  <si>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</si>
  <si>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</si>
  <si>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</si>
  <si>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</si>
  <si>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</si>
  <si>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</si>
  <si>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</si>
  <si>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</si>
  <si>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</si>
  <si>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</si>
  <si>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</si>
  <si>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</si>
  <si>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</si>
  <si>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</si>
  <si>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</si>
  <si>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</si>
  <si>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</si>
  <si>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</si>
  <si>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</si>
  <si>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</si>
  <si>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</si>
  <si>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</si>
  <si>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</si>
  <si>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</si>
  <si>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</si>
  <si>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</si>
  <si>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</si>
  <si>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</si>
  <si>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</si>
  <si>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</si>
  <si>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</si>
  <si>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</si>
  <si>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</si>
  <si>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</si>
  <si>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</si>
  <si>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</si>
  <si>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</si>
  <si>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</si>
  <si>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</si>
  <si>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</si>
  <si>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</si>
  <si>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</si>
  <si>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</si>
  <si>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</si>
  <si>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</si>
  <si>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</si>
  <si>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</si>
  <si>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</si>
  <si>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</si>
  <si>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</si>
  <si>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</si>
  <si>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</si>
  <si>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</si>
  <si>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</si>
  <si>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</si>
  <si>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</si>
  <si>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</si>
  <si>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</si>
  <si>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</si>
  <si>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</si>
  <si>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</si>
  <si>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</si>
  <si>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</si>
  <si>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</si>
  <si>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</si>
  <si>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</si>
  <si>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</si>
  <si>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</si>
  <si>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</si>
  <si>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</si>
  <si>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</si>
  <si>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</si>
  <si>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</si>
  <si>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</si>
  <si>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</si>
  <si>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</si>
  <si>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</si>
  <si>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</si>
  <si>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</si>
  <si>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</si>
  <si>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</si>
  <si>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</si>
  <si>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</si>
  <si>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</si>
  <si>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</si>
  <si>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</si>
  <si>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</si>
  <si>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</si>
  <si>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</si>
  <si>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</si>
  <si>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</si>
  <si>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</si>
  <si>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</si>
  <si>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</si>
  <si>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</si>
  <si>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</si>
  <si>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</si>
  <si>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</si>
  <si>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</si>
  <si>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</si>
  <si>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</si>
  <si>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</si>
  <si>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</si>
  <si>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</si>
  <si>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</si>
  <si>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</si>
  <si>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</si>
  <si>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</si>
  <si>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</si>
  <si>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</si>
  <si>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</si>
  <si>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</si>
  <si>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</si>
  <si>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</si>
  <si>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</si>
  <si>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</si>
  <si>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</si>
  <si>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</si>
  <si>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</si>
  <si>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</si>
  <si>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</si>
  <si>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</si>
  <si>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</si>
  <si>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</si>
  <si>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</si>
  <si>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</si>
  <si>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</si>
  <si>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</si>
  <si>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</si>
  <si>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</si>
  <si>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</si>
  <si>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</si>
  <si>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</si>
  <si>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</si>
  <si>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</si>
  <si>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</si>
  <si>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</si>
  <si>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</si>
  <si>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</si>
  <si>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</si>
  <si>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</si>
  <si>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</si>
  <si>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</si>
  <si>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</si>
  <si>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</si>
  <si>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</si>
  <si>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</si>
  <si>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</si>
  <si>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</si>
  <si>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</si>
  <si>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</si>
  <si>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</si>
  <si>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</si>
  <si>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</si>
  <si>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</si>
  <si>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</si>
  <si>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</si>
  <si>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</si>
  <si>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</si>
  <si>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</si>
  <si>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</si>
  <si>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</si>
  <si>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</si>
  <si>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</si>
  <si>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</si>
  <si>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</si>
  <si>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</si>
  <si>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</si>
  <si>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</si>
  <si>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</si>
  <si>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</si>
  <si>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</si>
  <si>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</si>
  <si>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</si>
  <si>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</si>
  <si>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</si>
  <si>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</si>
  <si>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</si>
  <si>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</si>
  <si>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</si>
  <si>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</si>
  <si>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</si>
  <si>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</si>
  <si>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</si>
  <si>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</si>
  <si>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</si>
  <si>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</si>
  <si>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</si>
  <si>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</si>
  <si>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</si>
  <si>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</si>
  <si>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</si>
  <si>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</si>
  <si>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</si>
  <si>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</si>
  <si>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</si>
  <si>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</si>
  <si>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</si>
  <si>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</si>
  <si>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</si>
  <si>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</si>
  <si>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</si>
  <si>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</si>
  <si>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</si>
  <si>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</si>
  <si>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</si>
  <si>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</si>
  <si>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</si>
  <si>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</si>
  <si>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</si>
  <si>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</si>
  <si>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</si>
  <si>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</si>
  <si>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</si>
  <si>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</si>
  <si>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</si>
  <si>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</si>
  <si>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</si>
  <si>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</si>
  <si>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</si>
  <si>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</si>
  <si>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</si>
  <si>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</si>
  <si>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</si>
  <si>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</si>
  <si>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</si>
  <si>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</si>
  <si>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</si>
  <si>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</si>
  <si>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</si>
  <si>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</si>
  <si>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</si>
  <si>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</si>
  <si>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</si>
  <si>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</si>
  <si>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</si>
  <si>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</si>
  <si>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</si>
  <si>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</si>
  <si>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</si>
  <si>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</si>
  <si>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</si>
  <si>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</si>
  <si>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</si>
  <si>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</si>
  <si>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</si>
  <si>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</si>
  <si>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</si>
  <si>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</si>
  <si>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</si>
  <si>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</si>
  <si>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</si>
  <si>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</si>
  <si>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</si>
  <si>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</si>
  <si>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</si>
  <si>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</si>
  <si>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</si>
  <si>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</si>
  <si>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</si>
  <si>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</si>
  <si>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</si>
  <si>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</si>
  <si>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</si>
  <si>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</si>
  <si>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</si>
  <si>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</si>
  <si>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</si>
  <si>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</si>
  <si>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</si>
  <si>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</si>
  <si>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</si>
  <si>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</si>
  <si>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</si>
  <si>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</si>
  <si>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</si>
  <si>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</si>
  <si>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</si>
  <si>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</si>
  <si>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</si>
  <si>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</si>
  <si>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</si>
  <si>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</si>
  <si>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</si>
  <si>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</si>
  <si>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</si>
  <si>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</si>
  <si>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</si>
  <si>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</si>
  <si>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</si>
  <si>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</si>
  <si>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</si>
  <si>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</si>
  <si>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</si>
  <si>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</si>
  <si>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</si>
  <si>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</si>
  <si>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</si>
  <si>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</si>
  <si>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</si>
  <si>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</si>
  <si>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</si>
  <si>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</si>
  <si>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</si>
  <si>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</si>
  <si>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</si>
  <si>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</si>
  <si>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</si>
  <si>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</si>
  <si>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</si>
  <si>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</si>
  <si>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</si>
  <si>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</si>
  <si>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</si>
  <si>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</si>
  <si>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</si>
  <si>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</si>
  <si>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</si>
  <si>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</si>
  <si>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</si>
  <si>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</si>
  <si>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</si>
  <si>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</si>
  <si>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</si>
  <si>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</si>
  <si>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</si>
  <si>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</si>
  <si>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</si>
  <si>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</si>
  <si>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</si>
  <si>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</si>
  <si>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</si>
  <si>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</si>
  <si>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</si>
  <si>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</si>
  <si>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</si>
  <si>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</si>
  <si>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</si>
  <si>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</si>
  <si>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</si>
  <si>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</si>
  <si>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</si>
  <si>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</si>
  <si>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</si>
  <si>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</si>
  <si>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</si>
  <si>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</si>
  <si>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</si>
  <si>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</si>
  <si>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</si>
  <si>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</si>
  <si>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</si>
  <si>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</si>
  <si>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</si>
  <si>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</si>
  <si>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</si>
  <si>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</si>
  <si>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</si>
  <si>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</si>
  <si>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</si>
  <si>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</si>
  <si>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</si>
  <si>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</si>
  <si>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</si>
  <si>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</si>
  <si>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</si>
  <si>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</si>
  <si>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</si>
  <si>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</si>
  <si>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</si>
  <si>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</si>
  <si>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</si>
  <si>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</si>
  <si>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</si>
  <si>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</si>
  <si>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</si>
  <si>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</si>
  <si>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</si>
  <si>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</si>
  <si>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</si>
  <si>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</si>
  <si>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</si>
  <si>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</si>
  <si>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</si>
  <si>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</si>
  <si>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</si>
  <si>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</si>
  <si>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</si>
  <si>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</si>
  <si>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</si>
  <si>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</si>
  <si>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</si>
  <si>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</si>
  <si>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</si>
  <si>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</si>
  <si>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</si>
  <si>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</si>
  <si>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</si>
  <si>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</si>
  <si>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</si>
  <si>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</si>
  <si>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</si>
  <si>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</si>
  <si>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</si>
  <si>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</si>
  <si>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</si>
  <si>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</si>
  <si>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</si>
  <si>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</si>
  <si>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</si>
  <si>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</si>
  <si>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</si>
  <si>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</si>
  <si>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</si>
  <si>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</si>
  <si>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</si>
  <si>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</si>
  <si>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</si>
  <si>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</si>
  <si>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</si>
  <si>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</si>
  <si>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</si>
  <si>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</si>
  <si>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</si>
  <si>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</si>
  <si>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</si>
  <si>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</si>
  <si>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</si>
  <si>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</si>
  <si>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</si>
  <si>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</si>
  <si>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</si>
  <si>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</si>
  <si>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</si>
  <si>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</si>
  <si>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</si>
  <si>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</si>
  <si>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</si>
  <si>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</si>
  <si>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</si>
  <si>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</si>
  <si>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</si>
  <si>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</si>
  <si>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</si>
  <si>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</si>
  <si>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</si>
  <si>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</si>
  <si>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</si>
  <si>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</si>
  <si>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</si>
  <si>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</si>
  <si>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</si>
  <si>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</si>
  <si>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</si>
  <si>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</si>
  <si>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</si>
  <si>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</si>
  <si>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</si>
  <si>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</si>
  <si>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</si>
  <si>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</si>
  <si>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</si>
  <si>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</si>
  <si>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</si>
  <si>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</si>
  <si>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</si>
  <si>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</si>
  <si>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</si>
  <si>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</si>
  <si>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</si>
  <si>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</si>
  <si>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</si>
  <si>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</si>
  <si>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</si>
  <si>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</si>
  <si>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</si>
  <si>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</si>
  <si>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</si>
  <si>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</si>
  <si>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</si>
  <si>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</si>
  <si>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</si>
  <si>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</si>
  <si>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</si>
  <si>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</si>
  <si>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</si>
  <si>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</si>
  <si>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</si>
  <si>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</si>
  <si>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</si>
  <si>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</si>
  <si>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</si>
  <si>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</si>
  <si>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</si>
  <si>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</si>
  <si>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</si>
  <si>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</si>
  <si>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</si>
  <si>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</si>
  <si>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</si>
  <si>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</si>
  <si>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</si>
  <si>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</si>
  <si>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</si>
  <si>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</si>
  <si>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</si>
  <si>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</si>
  <si>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</si>
  <si>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</si>
  <si>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</si>
  <si>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</si>
  <si>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</si>
  <si>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</si>
  <si>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</si>
  <si>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</si>
  <si>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</si>
  <si>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</si>
  <si>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</si>
  <si>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</si>
  <si>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</si>
  <si>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</si>
  <si>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</si>
  <si>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</si>
  <si>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</si>
  <si>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</si>
  <si>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</si>
  <si>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</si>
  <si>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</si>
  <si>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</si>
  <si>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</si>
  <si>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</si>
  <si>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</si>
  <si>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</si>
  <si>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</si>
  <si>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</si>
  <si>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</si>
  <si>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</si>
  <si>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</si>
  <si>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</si>
  <si>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</si>
  <si>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</si>
  <si>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</si>
  <si>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</si>
  <si>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</si>
  <si>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</si>
  <si>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</si>
  <si>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</si>
  <si>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</si>
  <si>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</si>
  <si>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</si>
  <si>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</si>
  <si>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</si>
  <si>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</si>
  <si>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</si>
  <si>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</si>
  <si>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</si>
  <si>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</si>
  <si>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</si>
  <si>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</si>
  <si>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</si>
  <si>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</si>
  <si>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</si>
  <si>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</si>
  <si>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</si>
  <si>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</si>
  <si>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</si>
  <si>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</si>
  <si>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</si>
  <si>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</si>
  <si>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</si>
  <si>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</si>
  <si>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</si>
  <si>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</si>
  <si>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</si>
  <si>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</si>
  <si>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</si>
  <si>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</si>
  <si>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</si>
  <si>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</si>
  <si>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</si>
  <si>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</si>
  <si>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</si>
  <si>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</si>
  <si>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</si>
  <si>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</si>
  <si>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</si>
  <si>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</si>
  <si>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</si>
  <si>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</si>
  <si>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</si>
  <si>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</si>
  <si>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</si>
  <si>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</si>
  <si>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</si>
  <si>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</si>
  <si>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</si>
  <si>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</si>
  <si>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</si>
  <si>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</si>
  <si>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</si>
  <si>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</si>
  <si>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</si>
  <si>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</si>
  <si>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</si>
  <si>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</si>
  <si>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</si>
  <si>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</si>
  <si>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</si>
  <si>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</si>
  <si>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</si>
  <si>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</si>
  <si>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</si>
  <si>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</si>
  <si>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</si>
  <si>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</si>
  <si>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</si>
  <si>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</si>
  <si>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</si>
  <si>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</si>
  <si>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</si>
  <si>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</si>
  <si>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</si>
  <si>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</si>
  <si>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</si>
  <si>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</si>
  <si>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</si>
  <si>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</si>
  <si>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</si>
  <si>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</si>
  <si>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</si>
  <si>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</si>
  <si>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</si>
  <si>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</si>
  <si>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</si>
  <si>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</si>
  <si>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</si>
  <si>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</si>
  <si>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</si>
  <si>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</si>
  <si>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</si>
  <si>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</si>
  <si>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</si>
  <si>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</si>
  <si>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</si>
  <si>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</si>
  <si>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</si>
  <si>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</si>
  <si>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</si>
  <si>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</si>
  <si>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</si>
  <si>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</si>
  <si>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</si>
  <si>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</si>
  <si>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</si>
  <si>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</si>
  <si>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</si>
  <si>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</si>
  <si>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</si>
  <si>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</si>
  <si>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</si>
  <si>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</si>
  <si>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</si>
  <si>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</si>
  <si>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</si>
  <si>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</si>
  <si>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</si>
  <si>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</si>
  <si>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</si>
  <si>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</si>
  <si>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</si>
  <si>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</si>
  <si>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</si>
  <si>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</si>
  <si>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</si>
  <si>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</si>
  <si>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</si>
  <si>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</si>
  <si>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</si>
  <si>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</si>
  <si>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</si>
  <si>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</si>
  <si>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</si>
  <si>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</si>
  <si>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</si>
  <si>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</si>
  <si>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</si>
  <si>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</si>
  <si>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</si>
  <si>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</si>
  <si>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</si>
  <si>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</si>
  <si>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</si>
  <si>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</si>
  <si>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</si>
  <si>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</si>
  <si>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</si>
  <si>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</si>
  <si>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</si>
  <si>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</si>
  <si>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</si>
  <si>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</si>
  <si>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</si>
  <si>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</si>
  <si>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</si>
  <si>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</si>
  <si>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</si>
  <si>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</si>
  <si>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</si>
  <si>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</si>
  <si>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</si>
  <si>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</si>
  <si>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</si>
  <si>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</si>
  <si>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</si>
  <si>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</si>
  <si>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</si>
  <si>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</si>
  <si>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</si>
  <si>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</si>
  <si>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</si>
  <si>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</si>
  <si>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</si>
  <si>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</si>
  <si>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</si>
  <si>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</si>
  <si>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</si>
  <si>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</si>
  <si>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</si>
  <si>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</si>
  <si>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</si>
  <si>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</si>
  <si>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</si>
  <si>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</si>
  <si>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</si>
  <si>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</si>
  <si>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</si>
  <si>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</si>
  <si>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</si>
  <si>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</si>
  <si>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</si>
  <si>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</si>
  <si>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</si>
  <si>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</si>
  <si>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</si>
  <si>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</si>
  <si>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</si>
  <si>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</si>
  <si>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</si>
  <si>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</si>
  <si>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</si>
  <si>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</si>
  <si>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</si>
  <si>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</si>
  <si>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</si>
  <si>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</si>
  <si>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</si>
  <si>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</si>
  <si>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</si>
  <si>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</si>
  <si>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</si>
  <si>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</si>
  <si>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</si>
  <si>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</si>
  <si>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</si>
  <si>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</si>
  <si>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</si>
  <si>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</si>
  <si>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</si>
  <si>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</si>
  <si>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</si>
  <si>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</si>
  <si>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</si>
  <si>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</si>
  <si>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</si>
  <si>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</si>
  <si>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</si>
  <si>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</si>
  <si>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</si>
  <si>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</si>
  <si>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</si>
  <si>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</si>
  <si>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</si>
  <si>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</si>
  <si>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</si>
  <si>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</si>
  <si>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</si>
  <si>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</si>
  <si>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</si>
  <si>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</si>
  <si>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</si>
  <si>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</si>
  <si>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</si>
  <si>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</si>
  <si>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</si>
  <si>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</si>
  <si>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</si>
  <si>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</si>
  <si>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</si>
  <si>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</si>
  <si>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</si>
  <si>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</si>
  <si>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</si>
  <si>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</si>
  <si>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</si>
  <si>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</si>
  <si>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</si>
  <si>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</si>
  <si>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</si>
  <si>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</si>
  <si>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</si>
  <si>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</si>
  <si>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</si>
  <si>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</si>
  <si>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</si>
  <si>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</si>
  <si>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</si>
  <si>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</si>
  <si>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</si>
  <si>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</si>
  <si>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</si>
  <si>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</si>
  <si>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</si>
  <si>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</si>
  <si>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</si>
  <si>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</si>
  <si>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</si>
  <si>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</si>
  <si>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</si>
  <si>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</si>
  <si>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</si>
  <si>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</si>
  <si>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</si>
  <si>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</si>
  <si>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</si>
  <si>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</si>
  <si>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</si>
  <si>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</si>
  <si>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</si>
  <si>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</si>
  <si>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</si>
  <si>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</si>
  <si>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</si>
  <si>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</si>
  <si>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</si>
  <si>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</si>
  <si>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</si>
  <si>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</si>
  <si>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</si>
  <si>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</si>
  <si>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</si>
  <si>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</si>
  <si>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</si>
  <si>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</si>
  <si>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</si>
  <si>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</si>
  <si>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</si>
  <si>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</si>
  <si>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</si>
  <si>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</si>
  <si>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</si>
  <si>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</si>
  <si>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</si>
  <si>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</si>
  <si>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</si>
  <si>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</si>
  <si>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</si>
  <si>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</si>
  <si>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</si>
  <si>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</si>
  <si>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</si>
  <si>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</si>
  <si>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</si>
  <si>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</si>
  <si>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</si>
  <si>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</si>
  <si>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</si>
  <si>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</si>
  <si>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</si>
  <si>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</si>
  <si>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</si>
  <si>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</si>
  <si>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</si>
  <si>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</si>
  <si>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</si>
  <si>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</si>
  <si>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</si>
  <si>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</si>
  <si>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</si>
  <si>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</si>
  <si>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</si>
  <si>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</si>
  <si>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</si>
  <si>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</si>
  <si>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</si>
  <si>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</si>
  <si>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</si>
  <si>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</si>
  <si>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</si>
  <si>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</si>
  <si>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</si>
  <si>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</si>
  <si>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</si>
  <si>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</si>
  <si>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</si>
  <si>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</si>
  <si>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</si>
  <si>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</si>
  <si>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</si>
  <si>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</si>
  <si>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</si>
  <si>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</si>
  <si>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</si>
  <si>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</si>
  <si>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</si>
  <si>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</si>
  <si>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</si>
  <si>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</si>
  <si>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</si>
  <si>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</si>
  <si>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</si>
  <si>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</si>
  <si>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</si>
  <si>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</si>
  <si>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</si>
  <si>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</si>
  <si>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</si>
  <si>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</si>
  <si>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</si>
  <si>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</si>
  <si>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</si>
  <si>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</si>
  <si>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</si>
  <si>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</si>
  <si>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</si>
  <si>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</si>
  <si>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</si>
  <si>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</si>
  <si>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</si>
  <si>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</si>
  <si>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</si>
  <si>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</si>
  <si>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</si>
  <si>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</si>
  <si>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</si>
  <si>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</si>
  <si>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</si>
  <si>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</si>
  <si>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</si>
  <si>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</si>
  <si>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</si>
  <si>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</si>
  <si>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</si>
  <si>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</si>
  <si>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</si>
  <si>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</si>
  <si>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</si>
  <si>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</si>
  <si>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</si>
  <si>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</si>
  <si>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</si>
  <si>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</si>
  <si>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</si>
  <si>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</si>
  <si>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</si>
  <si>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</si>
  <si>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</si>
  <si>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</si>
  <si>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</si>
  <si>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</si>
  <si>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</si>
  <si>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</si>
  <si>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</si>
  <si>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</si>
  <si>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</si>
  <si>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</si>
  <si>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</si>
  <si>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</si>
  <si>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</si>
  <si>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</si>
  <si>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</si>
  <si>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</si>
  <si>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</si>
  <si>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</si>
  <si>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</si>
  <si>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</si>
  <si>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</si>
  <si>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</si>
  <si>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</si>
  <si>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</si>
  <si>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</si>
  <si>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</si>
  <si>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</si>
  <si>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</si>
  <si>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</si>
  <si>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</si>
  <si>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</si>
  <si>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</si>
  <si>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</si>
  <si>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</si>
  <si>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</si>
  <si>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</si>
  <si>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</si>
  <si>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</si>
  <si>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</si>
  <si>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</si>
  <si>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</si>
  <si>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</si>
  <si>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</si>
  <si>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</si>
  <si>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</si>
  <si>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</si>
  <si>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</si>
  <si>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</si>
  <si>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</si>
  <si>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</si>
  <si>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</si>
  <si>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</si>
  <si>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</si>
  <si>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</si>
  <si>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</si>
  <si>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</si>
  <si>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</si>
  <si>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</si>
  <si>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</si>
  <si>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</si>
  <si>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</si>
  <si>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</si>
  <si>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</si>
  <si>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</si>
  <si>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</si>
  <si>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</si>
  <si>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</si>
  <si>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</si>
  <si>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</si>
  <si>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</si>
  <si>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</si>
  <si>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</si>
  <si>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</si>
  <si>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</si>
  <si>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</si>
  <si>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</si>
  <si>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</si>
  <si>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</si>
  <si>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</si>
  <si>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</si>
  <si>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</si>
  <si>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</si>
  <si>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</si>
  <si>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</si>
  <si>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</si>
  <si>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</si>
  <si>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</si>
  <si>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</si>
  <si>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</si>
  <si>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</si>
  <si>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</si>
  <si>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</si>
  <si>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</si>
  <si>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</si>
  <si>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</si>
  <si>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</si>
  <si>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</si>
  <si>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</si>
  <si>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</si>
  <si>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</si>
  <si>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</si>
  <si>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</si>
  <si>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</si>
  <si>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</si>
  <si>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</si>
  <si>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</si>
  <si>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</si>
  <si>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</si>
  <si>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</si>
  <si>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</si>
  <si>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</si>
  <si>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</si>
  <si>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</si>
  <si>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</si>
  <si>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</si>
  <si>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</si>
  <si>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</si>
  <si>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</si>
  <si>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</si>
  <si>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</si>
  <si>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</si>
  <si>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</si>
  <si>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</si>
  <si>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</si>
  <si>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</si>
  <si>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</si>
  <si>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</si>
  <si>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</si>
  <si>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</si>
  <si>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</si>
  <si>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</si>
  <si>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</si>
  <si>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</si>
  <si>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</si>
  <si>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</si>
  <si>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</si>
  <si>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</si>
  <si>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</si>
  <si>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</si>
  <si>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</si>
  <si>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</si>
  <si>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</si>
  <si>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</si>
  <si>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</si>
  <si>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</si>
  <si>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</si>
  <si>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</si>
  <si>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</si>
  <si>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</si>
  <si>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</si>
  <si>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</si>
  <si>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</si>
  <si>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</si>
  <si>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</si>
  <si>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</si>
  <si>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</si>
  <si>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</si>
  <si>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</si>
  <si>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</si>
  <si>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</si>
  <si>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</si>
  <si>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</si>
  <si>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</si>
  <si>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</si>
  <si>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</si>
  <si>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</si>
  <si>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</si>
  <si>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</si>
  <si>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</si>
  <si>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</si>
  <si>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</si>
  <si>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</si>
  <si>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</si>
  <si>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</si>
  <si>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</si>
  <si>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</si>
  <si>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</si>
  <si>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</si>
  <si>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</si>
  <si>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</si>
  <si>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</si>
  <si>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</si>
  <si>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</si>
  <si>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</si>
  <si>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</si>
  <si>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</si>
  <si>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</si>
  <si>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</si>
  <si>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</si>
  <si>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</si>
  <si>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</si>
  <si>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</si>
  <si>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</si>
  <si>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</si>
  <si>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</si>
  <si>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</si>
  <si>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</si>
  <si>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</si>
  <si>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</si>
  <si>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</si>
  <si>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</si>
  <si>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</si>
  <si>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</si>
  <si>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</si>
  <si>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</si>
  <si>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</si>
  <si>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</si>
  <si>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</si>
  <si>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</si>
  <si>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</si>
  <si>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</si>
  <si>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</si>
  <si>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</si>
  <si>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</si>
  <si>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</si>
  <si>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</si>
  <si>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</si>
  <si>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</si>
  <si>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</si>
  <si>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</si>
  <si>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</si>
  <si>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</si>
  <si>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</si>
  <si>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</si>
  <si>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</si>
  <si>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</si>
  <si>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</si>
  <si>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</si>
  <si>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</si>
  <si>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</si>
  <si>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</si>
  <si>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</si>
  <si>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</si>
  <si>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</si>
  <si>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</si>
  <si>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</si>
  <si>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</si>
  <si>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</si>
  <si>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</si>
  <si>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</si>
  <si>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</si>
  <si>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</si>
  <si>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</si>
  <si>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</si>
  <si>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</si>
  <si>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</si>
  <si>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</si>
  <si>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</si>
  <si>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</si>
  <si>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</si>
  <si>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</si>
  <si>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</si>
  <si>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</si>
  <si>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</si>
  <si>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</si>
  <si>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</si>
  <si>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</si>
  <si>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</si>
  <si>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</si>
  <si>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</si>
  <si>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</si>
  <si>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</si>
  <si>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</si>
  <si>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</si>
  <si>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</si>
  <si>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</si>
  <si>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</si>
  <si>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</si>
  <si>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</si>
  <si>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</si>
  <si>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</si>
  <si>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</si>
  <si>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</si>
  <si>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</si>
  <si>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</si>
  <si>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</si>
  <si>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</si>
  <si>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</si>
  <si>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</si>
  <si>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</si>
  <si>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</si>
  <si>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</si>
  <si>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</si>
  <si>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</si>
  <si>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</si>
  <si>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</si>
  <si>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</si>
  <si>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</si>
  <si>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</si>
  <si>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</si>
  <si>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</si>
  <si>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</si>
  <si>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</si>
  <si>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</si>
  <si>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</si>
  <si>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</si>
  <si>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</si>
  <si>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</si>
  <si>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</si>
  <si>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</si>
  <si>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</si>
  <si>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</si>
  <si>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</si>
  <si>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</si>
  <si>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</si>
  <si>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</si>
  <si>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</si>
  <si>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</si>
  <si>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</si>
  <si>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</si>
  <si>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</si>
  <si>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</si>
  <si>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</si>
  <si>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</si>
  <si>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</si>
  <si>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</si>
  <si>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</si>
  <si>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</si>
  <si>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</si>
  <si>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</si>
  <si>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</si>
  <si>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</si>
  <si>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</si>
  <si>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</si>
  <si>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</si>
  <si>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</si>
  <si>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</si>
  <si>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</si>
  <si>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</si>
  <si>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</si>
  <si>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</si>
  <si>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</si>
  <si>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</si>
  <si>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</si>
  <si>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</si>
  <si>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</si>
  <si>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</si>
  <si>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</si>
  <si>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</si>
  <si>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</si>
  <si>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</si>
  <si>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</si>
  <si>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</si>
  <si>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</si>
  <si>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</si>
  <si>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</si>
  <si>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</si>
  <si>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</si>
  <si>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</si>
  <si>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</si>
  <si>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</si>
  <si>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</si>
  <si>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</si>
  <si>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</si>
  <si>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</si>
  <si>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</si>
  <si>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</si>
  <si>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</si>
  <si>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</si>
  <si>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</si>
  <si>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</si>
  <si>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</si>
  <si>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</si>
  <si>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</si>
  <si>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</si>
  <si>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</si>
  <si>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</si>
  <si>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</si>
  <si>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</si>
  <si>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</si>
  <si>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</si>
  <si>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</si>
  <si>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</si>
  <si>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</si>
  <si>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</si>
  <si>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</si>
  <si>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</si>
  <si>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</si>
  <si>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</si>
  <si>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</si>
  <si>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</si>
  <si>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</si>
  <si>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</si>
  <si>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</si>
  <si>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</si>
  <si>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</si>
  <si>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</si>
  <si>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</si>
  <si>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</si>
  <si>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</si>
  <si>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</si>
  <si>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</si>
  <si>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</si>
  <si>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</si>
  <si>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</si>
  <si>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</si>
  <si>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</si>
  <si>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</si>
  <si>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</si>
  <si>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</si>
  <si>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</si>
  <si>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</si>
  <si>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</si>
  <si>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</si>
  <si>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</si>
  <si>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</si>
  <si>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</si>
  <si>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</si>
  <si>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</si>
  <si>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</si>
  <si>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</si>
  <si>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</si>
  <si>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</si>
  <si>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</si>
  <si>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</si>
  <si>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</si>
  <si>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</si>
  <si>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</si>
  <si>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</si>
  <si>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</si>
  <si>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</si>
  <si>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</si>
  <si>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</si>
  <si>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</si>
  <si>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</si>
  <si>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</si>
  <si>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</si>
  <si>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</si>
  <si>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</si>
  <si>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</si>
  <si>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</si>
  <si>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</si>
  <si>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</si>
  <si>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</si>
  <si>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</si>
  <si>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</si>
  <si>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</si>
  <si>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</si>
  <si>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</si>
  <si>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</si>
  <si>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</si>
  <si>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</si>
  <si>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</si>
  <si>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</si>
  <si>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</si>
  <si>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</si>
  <si>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</si>
  <si>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</si>
  <si>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</si>
  <si>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</si>
  <si>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</si>
  <si>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</si>
  <si>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</si>
  <si>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</si>
  <si>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</si>
  <si>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</si>
  <si>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</si>
  <si>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</si>
  <si>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</si>
  <si>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</si>
  <si>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</si>
  <si>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</si>
  <si>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</si>
  <si>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</si>
  <si>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</si>
  <si>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</si>
  <si>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</si>
  <si>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</si>
  <si>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</si>
  <si>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</si>
  <si>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</si>
  <si>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</si>
  <si>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</si>
  <si>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</si>
  <si>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</si>
  <si>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</si>
  <si>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</si>
  <si>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</si>
  <si>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</si>
  <si>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</si>
  <si>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</si>
  <si>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</si>
  <si>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</si>
  <si>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</si>
  <si>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</si>
  <si>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</si>
  <si>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</si>
  <si>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</si>
  <si>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</si>
  <si>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</si>
  <si>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</si>
  <si>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</si>
  <si>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</si>
  <si>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</si>
  <si>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</si>
  <si>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</si>
  <si>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</si>
  <si>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</si>
  <si>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</si>
  <si>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</si>
  <si>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</si>
  <si>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</si>
  <si>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</si>
  <si>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</si>
  <si>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</si>
  <si>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</si>
  <si>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</si>
  <si>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</si>
  <si>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</si>
  <si>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</si>
  <si>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</si>
  <si>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</si>
  <si>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</si>
  <si>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</si>
  <si>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</si>
  <si>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</si>
  <si>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</si>
  <si>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</si>
  <si>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</si>
  <si>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</si>
  <si>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</si>
  <si>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</si>
  <si>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</si>
  <si>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</si>
  <si>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</si>
  <si>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</si>
  <si>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</si>
  <si>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</si>
  <si>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</si>
  <si>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</si>
  <si>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</si>
  <si>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</si>
  <si>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</si>
  <si>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</si>
  <si>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</si>
  <si>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</si>
  <si>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</si>
  <si>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</si>
  <si>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</si>
  <si>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</si>
  <si>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</si>
  <si>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</si>
  <si>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</si>
  <si>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</si>
  <si>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</si>
  <si>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</si>
  <si>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</si>
  <si>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</si>
  <si>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</si>
  <si>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</si>
  <si>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</si>
  <si>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</si>
  <si>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</si>
  <si>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</si>
  <si>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</si>
  <si>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</si>
  <si>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</si>
  <si>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</si>
  <si>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</si>
  <si>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</si>
  <si>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</si>
  <si>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</si>
  <si>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</si>
  <si>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</si>
  <si>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</si>
  <si>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</si>
  <si>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</si>
  <si>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</si>
  <si>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</si>
  <si>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</si>
  <si>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</si>
  <si>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</si>
  <si>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</si>
  <si>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</si>
  <si>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</si>
  <si>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</si>
  <si>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</si>
  <si>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</si>
  <si>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</si>
  <si>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</si>
  <si>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</si>
  <si>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</si>
  <si>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</si>
  <si>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</si>
  <si>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</si>
  <si>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</si>
  <si>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</si>
  <si>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</si>
  <si>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</si>
  <si>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</si>
  <si>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</si>
  <si>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</si>
  <si>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</si>
  <si>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</si>
  <si>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</si>
  <si>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</si>
  <si>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</si>
  <si>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</si>
  <si>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</si>
  <si>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</si>
  <si>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</si>
  <si>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</si>
  <si>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</si>
  <si>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</si>
  <si>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</si>
  <si>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</si>
  <si>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</si>
  <si>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</si>
  <si>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</si>
  <si>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</si>
  <si>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</si>
  <si>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</si>
  <si>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</si>
  <si>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</si>
  <si>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</si>
  <si>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</si>
  <si>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</si>
  <si>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</si>
  <si>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</si>
  <si>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</si>
  <si>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</si>
  <si>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</si>
  <si>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</si>
  <si>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</si>
  <si>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</si>
  <si>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</si>
  <si>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</si>
  <si>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</si>
  <si>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</si>
  <si>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</si>
  <si>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</si>
  <si>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</si>
  <si>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</si>
  <si>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</si>
  <si>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</si>
  <si>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</si>
  <si>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</si>
  <si>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</si>
  <si>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</si>
  <si>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</si>
  <si>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</si>
  <si>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</si>
  <si>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</si>
  <si>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</si>
  <si>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</si>
  <si>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</si>
  <si>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</si>
  <si>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</si>
  <si>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</si>
  <si>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</si>
  <si>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</si>
  <si>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</si>
  <si>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</si>
  <si>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</si>
  <si>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</si>
  <si>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</si>
  <si>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</si>
  <si>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</si>
  <si>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</si>
  <si>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</si>
  <si>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</si>
  <si>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</si>
  <si>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</si>
  <si>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</si>
  <si>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</si>
  <si>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</si>
  <si>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</si>
  <si>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</si>
  <si>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</si>
  <si>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</si>
  <si>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</si>
  <si>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</si>
  <si>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</si>
  <si>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</si>
  <si>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</si>
  <si>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</si>
  <si>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</si>
  <si>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</si>
  <si>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</si>
  <si>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</si>
  <si>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</si>
  <si>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</si>
  <si>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</si>
  <si>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</si>
  <si>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</si>
  <si>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</si>
  <si>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</si>
  <si>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</si>
  <si>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</si>
  <si>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</si>
  <si>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</si>
  <si>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</si>
  <si>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</si>
  <si>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</si>
  <si>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</si>
  <si>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</si>
  <si>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</si>
  <si>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</si>
  <si>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</si>
  <si>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</si>
  <si>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</si>
  <si>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</si>
  <si>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</si>
  <si>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</si>
  <si>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</si>
  <si>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</si>
  <si>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</si>
  <si>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</si>
  <si>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</si>
  <si>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</si>
  <si>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</si>
  <si>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</si>
  <si>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</si>
  <si>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</si>
  <si>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</si>
  <si>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</si>
  <si>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</si>
  <si>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</si>
  <si>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</si>
  <si>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</si>
  <si>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</si>
  <si>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</si>
  <si>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</si>
  <si>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</si>
  <si>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</si>
  <si>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</si>
  <si>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</si>
  <si>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</si>
  <si>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</si>
  <si>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</si>
  <si>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</si>
  <si>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</si>
  <si>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</si>
  <si>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</si>
  <si>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</si>
  <si>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</si>
  <si>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</si>
  <si>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</si>
  <si>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</si>
  <si>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</si>
  <si>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</si>
  <si>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</si>
  <si>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</si>
  <si>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</si>
  <si>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</si>
  <si>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</si>
  <si>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</si>
  <si>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</si>
  <si>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</si>
  <si>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</si>
  <si>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</si>
  <si>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</si>
  <si>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</si>
  <si>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</si>
  <si>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</si>
  <si>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</si>
  <si>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</si>
  <si>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</si>
  <si>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</si>
  <si>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</si>
  <si>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</si>
  <si>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</si>
  <si>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</si>
  <si>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</si>
  <si>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</si>
  <si>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</si>
  <si>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</si>
  <si>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</si>
  <si>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</si>
  <si>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</si>
  <si>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</si>
  <si>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</si>
  <si>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</si>
  <si>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</si>
  <si>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</si>
  <si>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</si>
  <si>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</si>
  <si>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</si>
  <si>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</si>
  <si>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</si>
  <si>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</si>
  <si>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</si>
  <si>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</si>
  <si>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</si>
  <si>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</si>
  <si>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</si>
  <si>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</si>
  <si>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</si>
  <si>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</si>
  <si>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</si>
  <si>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</si>
  <si>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</si>
  <si>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</si>
  <si>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</si>
  <si>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</si>
  <si>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</si>
  <si>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</si>
  <si>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</si>
  <si>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</si>
  <si>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</si>
  <si>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</si>
  <si>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</si>
  <si>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</si>
  <si>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</si>
  <si>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</si>
  <si>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</si>
  <si>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</si>
  <si>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</si>
  <si>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</si>
  <si>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</si>
  <si>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</si>
  <si>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</si>
  <si>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</si>
  <si>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</si>
  <si>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</si>
  <si>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</si>
  <si>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</si>
  <si>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</si>
  <si>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</si>
  <si>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</si>
  <si>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</si>
  <si>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</si>
  <si>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</si>
  <si>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</si>
  <si>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</si>
  <si>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</si>
  <si>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</si>
  <si>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</si>
  <si>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</si>
  <si>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</si>
  <si>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</si>
  <si>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</si>
  <si>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</si>
  <si>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</si>
  <si>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</si>
  <si>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</si>
  <si>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</si>
  <si>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</si>
  <si>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</si>
  <si>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</si>
  <si>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</si>
  <si>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</si>
  <si>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</si>
  <si>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</si>
  <si>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</si>
  <si>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</si>
  <si>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</si>
  <si>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</si>
  <si>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</si>
  <si>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</si>
  <si>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</si>
  <si>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</si>
  <si>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</si>
  <si>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</si>
  <si>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</si>
  <si>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</si>
  <si>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</si>
  <si>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</si>
  <si>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</si>
  <si>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</si>
  <si>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</si>
  <si>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</si>
  <si>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</si>
  <si>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</si>
  <si>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</si>
  <si>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</si>
  <si>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</si>
  <si>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</si>
  <si>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</si>
  <si>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</si>
  <si>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</si>
  <si>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</si>
  <si>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</si>
  <si>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</si>
  <si>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</si>
  <si>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</si>
  <si>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</si>
  <si>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</si>
  <si>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</si>
  <si>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</si>
  <si>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</si>
  <si>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</si>
  <si>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</si>
  <si>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</si>
  <si>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</si>
  <si>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</si>
  <si>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</si>
  <si>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</si>
  <si>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</si>
  <si>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</si>
  <si>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</si>
  <si>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</si>
  <si>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</si>
  <si>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</si>
  <si>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</si>
  <si>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</si>
  <si>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</si>
  <si>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</si>
  <si>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</si>
  <si>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</si>
  <si>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</si>
  <si>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</si>
  <si>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</si>
  <si>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</si>
  <si>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</si>
  <si>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</si>
  <si>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</si>
  <si>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</si>
  <si>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</si>
  <si>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</si>
  <si>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</si>
  <si>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</si>
  <si>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</si>
  <si>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</si>
  <si>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</si>
  <si>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</si>
  <si>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</si>
  <si>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</si>
  <si>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</si>
  <si>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</si>
  <si>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</si>
  <si>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</si>
  <si>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</si>
  <si>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</si>
  <si>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</si>
  <si>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</si>
  <si>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</si>
  <si>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</si>
  <si>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</si>
  <si>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</si>
  <si>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</si>
  <si>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</si>
  <si>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</si>
  <si>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</si>
  <si>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</si>
  <si>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</si>
  <si>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</si>
  <si>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</si>
  <si>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</si>
  <si>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</si>
  <si>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</si>
  <si>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</si>
  <si>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</si>
  <si>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</si>
  <si>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</si>
  <si>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</si>
  <si>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</si>
  <si>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</si>
  <si>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</si>
  <si>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</si>
  <si>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</si>
  <si>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</si>
  <si>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</si>
  <si>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</si>
  <si>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</si>
  <si>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</si>
  <si>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</si>
  <si>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</si>
  <si>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</si>
  <si>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</si>
  <si>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</si>
  <si>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</si>
  <si>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</si>
  <si>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</si>
  <si>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</si>
  <si>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</si>
  <si>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</si>
  <si>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</si>
  <si>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</si>
  <si>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</si>
  <si>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</si>
  <si>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</si>
  <si>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</si>
  <si>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</si>
  <si>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</si>
  <si>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</si>
  <si>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</si>
  <si>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</si>
  <si>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</si>
  <si>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</si>
  <si>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</si>
  <si>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</si>
  <si>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</si>
  <si>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</si>
  <si>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</si>
  <si>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</si>
  <si>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</si>
  <si>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</si>
  <si>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</si>
  <si>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</si>
  <si>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</si>
  <si>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</si>
  <si>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</si>
  <si>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</si>
  <si>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</si>
  <si>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</si>
  <si>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</si>
  <si>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</si>
  <si>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</si>
  <si>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</si>
  <si>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</si>
  <si>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</si>
  <si>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</si>
  <si>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</si>
  <si>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</si>
  <si>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</si>
  <si>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</si>
  <si>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</si>
  <si>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</si>
  <si>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</si>
  <si>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</si>
  <si>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</si>
  <si>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</si>
  <si>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</si>
  <si>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</si>
  <si>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</si>
  <si>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</si>
  <si>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</si>
  <si>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</si>
  <si>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</si>
  <si>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</si>
  <si>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</si>
  <si>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</si>
  <si>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</si>
  <si>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</si>
  <si>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</si>
  <si>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</si>
  <si>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</si>
  <si>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</si>
  <si>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</si>
  <si>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</si>
  <si>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</si>
  <si>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</si>
  <si>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</si>
  <si>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</si>
  <si>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</si>
  <si>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</si>
  <si>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</si>
  <si>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</si>
  <si>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</si>
  <si>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</si>
  <si>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</si>
  <si>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</si>
  <si>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</si>
  <si>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</si>
  <si>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</si>
  <si>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</si>
  <si>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</si>
  <si>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</si>
  <si>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</si>
  <si>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</si>
  <si>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</si>
  <si>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</si>
  <si>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</si>
  <si>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</si>
  <si>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</si>
  <si>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</si>
  <si>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</si>
  <si>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</si>
  <si>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</si>
  <si>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</si>
  <si>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</si>
  <si>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</si>
  <si>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</si>
  <si>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</si>
  <si>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</si>
  <si>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</si>
  <si>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</si>
  <si>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</si>
  <si>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</si>
  <si>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</si>
  <si>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</si>
  <si>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</si>
  <si>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</si>
  <si>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</si>
  <si>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</si>
  <si>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</si>
  <si>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</si>
  <si>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</si>
  <si>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</si>
  <si>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</si>
  <si>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</si>
  <si>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</si>
  <si>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</si>
  <si>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</si>
  <si>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</si>
  <si>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</si>
  <si>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</si>
  <si>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</si>
  <si>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</si>
  <si>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</si>
  <si>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</si>
  <si>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</si>
  <si>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</si>
  <si>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</si>
  <si>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</si>
  <si>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</si>
  <si>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</si>
  <si>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</si>
  <si>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</si>
  <si>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</si>
  <si>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</si>
  <si>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</si>
  <si>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</si>
  <si>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</si>
  <si>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</si>
  <si>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</si>
  <si>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</si>
  <si>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</si>
  <si>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</si>
  <si>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</si>
  <si>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</si>
  <si>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</si>
  <si>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</si>
  <si>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</si>
  <si>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</si>
  <si>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</si>
  <si>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</si>
  <si>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</si>
  <si>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</si>
  <si>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</si>
  <si>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</si>
  <si>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</si>
  <si>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</si>
  <si>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</si>
  <si>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</si>
  <si>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</si>
  <si>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</si>
  <si>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</si>
  <si>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</si>
  <si>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</si>
  <si>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</si>
  <si>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</si>
  <si>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</si>
  <si>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</si>
  <si>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</si>
  <si>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</si>
  <si>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</si>
  <si>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</si>
  <si>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</si>
  <si>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</si>
  <si>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</si>
  <si>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</si>
  <si>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</si>
  <si>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</si>
  <si>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</si>
  <si>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</si>
  <si>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</si>
  <si>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</si>
  <si>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</si>
  <si>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</si>
  <si>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</si>
  <si>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</si>
  <si>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</si>
  <si>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</si>
  <si>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</si>
  <si>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</si>
  <si>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</si>
  <si>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</si>
  <si>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</si>
  <si>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</si>
  <si>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</si>
  <si>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</si>
  <si>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</si>
  <si>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</si>
  <si>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</si>
  <si>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</si>
  <si>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</si>
  <si>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</si>
  <si>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</si>
  <si>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</si>
  <si>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</si>
  <si>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</si>
  <si>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</si>
  <si>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</si>
  <si>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</si>
  <si>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</si>
  <si>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</si>
  <si>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</si>
  <si>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</si>
  <si>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</si>
  <si>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</si>
  <si>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</si>
  <si>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</si>
  <si>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</si>
  <si>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</si>
  <si>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</si>
  <si>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</si>
  <si>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</si>
  <si>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</si>
  <si>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</si>
  <si>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</si>
  <si>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</si>
  <si>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</si>
  <si>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</si>
  <si>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</si>
  <si>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</si>
  <si>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</si>
  <si>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</si>
  <si>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</si>
  <si>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</si>
  <si>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</si>
  <si>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</si>
  <si>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</si>
  <si>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</si>
  <si>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</si>
  <si>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</si>
  <si>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</si>
  <si>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</si>
  <si>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</si>
  <si>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</si>
  <si>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</si>
  <si>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</si>
  <si>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</si>
  <si>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</si>
  <si>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</si>
  <si>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</si>
  <si>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</si>
  <si>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</si>
  <si>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</si>
  <si>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</si>
  <si>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</si>
  <si>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</si>
  <si>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</si>
  <si>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</si>
  <si>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</si>
  <si>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</si>
  <si>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</si>
  <si>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</si>
  <si>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</si>
  <si>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</si>
  <si>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</si>
  <si>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</si>
  <si>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</si>
  <si>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</si>
  <si>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</si>
  <si>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</si>
  <si>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</si>
  <si>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</si>
  <si>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</si>
  <si>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</si>
  <si>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</si>
  <si>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</si>
  <si>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</si>
  <si>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</si>
  <si>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</si>
  <si>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</si>
  <si>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</si>
  <si>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</si>
  <si>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</si>
  <si>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</si>
  <si>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</si>
  <si>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</si>
  <si>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</si>
  <si>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</si>
  <si>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</si>
  <si>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</si>
  <si>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</si>
  <si>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</si>
  <si>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</si>
  <si>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</si>
  <si>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</si>
  <si>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</si>
  <si>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</si>
  <si>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</si>
  <si>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</si>
  <si>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</si>
  <si>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</si>
  <si>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</si>
  <si>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</si>
  <si>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</si>
  <si>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</si>
  <si>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</si>
  <si>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</si>
  <si>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</si>
  <si>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</si>
  <si>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</si>
  <si>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</si>
  <si>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</si>
  <si>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</si>
  <si>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</si>
  <si>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</si>
  <si>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</si>
  <si>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</si>
  <si>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</si>
  <si>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</si>
  <si>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</si>
  <si>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</si>
  <si>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</si>
  <si>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</si>
  <si>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</si>
  <si>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</si>
  <si>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</si>
  <si>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</si>
  <si>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</si>
  <si>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</si>
  <si>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</si>
  <si>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</si>
  <si>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</si>
  <si>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</si>
  <si>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</si>
  <si>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</si>
  <si>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</si>
  <si>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</si>
  <si>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</si>
  <si>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</si>
  <si>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</si>
  <si>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</si>
  <si>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</si>
  <si>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</si>
  <si>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</si>
  <si>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</si>
  <si>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</si>
  <si>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</si>
  <si>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</si>
  <si>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</si>
  <si>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</si>
  <si>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</si>
  <si>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</si>
  <si>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</si>
  <si>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</si>
  <si>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</si>
  <si>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</si>
  <si>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</si>
  <si>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</si>
  <si>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</si>
  <si>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</si>
  <si>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</si>
  <si>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</si>
  <si>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</si>
  <si>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</si>
  <si>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</si>
  <si>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</si>
  <si>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</si>
  <si>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</si>
  <si>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</si>
  <si>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</si>
  <si>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</si>
  <si>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</si>
  <si>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</si>
  <si>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</si>
  <si>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</si>
  <si>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</si>
  <si>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</si>
  <si>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</si>
  <si>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</si>
  <si>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</si>
  <si>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</si>
  <si>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</si>
  <si>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</si>
  <si>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</si>
  <si>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</si>
  <si>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</si>
  <si>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</si>
  <si>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</si>
  <si>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</si>
  <si>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</si>
  <si>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</si>
  <si>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</si>
  <si>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</si>
  <si>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</si>
  <si>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</si>
  <si>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</si>
  <si>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</si>
  <si>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</si>
  <si>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</si>
  <si>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</si>
  <si>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</si>
  <si>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</si>
  <si>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</si>
  <si>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</si>
  <si>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</si>
  <si>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</si>
  <si>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</si>
  <si>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</si>
  <si>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</si>
  <si>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</si>
  <si>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</si>
  <si>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</si>
  <si>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</si>
  <si>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</si>
  <si>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</si>
  <si>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</si>
  <si>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</si>
  <si>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</si>
  <si>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</si>
  <si>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</si>
  <si>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</si>
  <si>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</si>
  <si>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</si>
  <si>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</si>
  <si>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</si>
  <si>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</si>
  <si>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</si>
  <si>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</si>
  <si>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</si>
  <si>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</si>
  <si>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</si>
  <si>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</si>
  <si>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</si>
  <si>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</si>
  <si>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</si>
  <si>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</si>
  <si>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</si>
  <si>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</si>
  <si>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</si>
  <si>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</si>
  <si>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</si>
  <si>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</si>
  <si>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</si>
  <si>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</si>
  <si>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</si>
  <si>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</si>
  <si>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</si>
  <si>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</si>
  <si>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</si>
  <si>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</si>
  <si>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</si>
  <si>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</si>
  <si>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</si>
  <si>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</si>
  <si>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</si>
  <si>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</si>
  <si>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</si>
  <si>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</si>
  <si>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</si>
  <si>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</si>
  <si>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</si>
  <si>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</si>
  <si>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</si>
  <si>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</si>
  <si>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</si>
  <si>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</si>
  <si>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</si>
  <si>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</si>
  <si>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</si>
  <si>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</si>
  <si>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</si>
  <si>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</si>
  <si>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</si>
  <si>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</si>
  <si>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</si>
  <si>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</si>
  <si>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</si>
  <si>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</si>
  <si>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</si>
  <si>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</si>
  <si>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</si>
  <si>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</si>
  <si>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</si>
  <si>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</si>
  <si>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</si>
  <si>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</si>
  <si>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</si>
  <si>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</si>
  <si>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</si>
  <si>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</si>
  <si>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</si>
  <si>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</si>
  <si>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</si>
  <si>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</si>
  <si>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</si>
  <si>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</si>
  <si>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</si>
  <si>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</si>
  <si>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</si>
  <si>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</si>
  <si>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</si>
  <si>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</si>
  <si>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</si>
  <si>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</si>
  <si>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</si>
  <si>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</si>
  <si>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</si>
  <si>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</si>
  <si>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</si>
  <si>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</si>
  <si>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</si>
  <si>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</si>
  <si>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</si>
  <si>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</si>
  <si>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</si>
  <si>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</si>
  <si>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</si>
  <si>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</si>
  <si>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</si>
  <si>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</si>
  <si>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</si>
  <si>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</si>
  <si>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</si>
  <si>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</si>
  <si>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</si>
  <si>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</si>
  <si>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</si>
  <si>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</si>
  <si>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</si>
  <si>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</si>
  <si>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</si>
  <si>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</si>
  <si>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</si>
  <si>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</si>
  <si>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</si>
  <si>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</si>
  <si>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</si>
  <si>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</si>
  <si>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</si>
  <si>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</si>
  <si>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</si>
  <si>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</si>
  <si>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</si>
  <si>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</si>
  <si>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</si>
  <si>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</si>
  <si>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</si>
  <si>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</si>
  <si>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</si>
  <si>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</si>
  <si>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</si>
  <si>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</si>
  <si>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</si>
  <si>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</si>
  <si>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</si>
  <si>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</si>
  <si>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</si>
  <si>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</si>
  <si>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</si>
  <si>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</si>
  <si>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</si>
  <si>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</si>
  <si>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</si>
  <si>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</si>
  <si>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</si>
  <si>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</si>
  <si>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</si>
  <si>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</si>
  <si>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</si>
  <si>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</si>
  <si>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</si>
  <si>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</si>
  <si>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</si>
  <si>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</si>
  <si>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</si>
  <si>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</si>
  <si>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</si>
  <si>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</si>
  <si>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</si>
  <si>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</si>
  <si>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</si>
  <si>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</si>
  <si>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</si>
  <si>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</si>
  <si>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</si>
  <si>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</si>
  <si>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</si>
  <si>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</si>
  <si>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</si>
  <si>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</si>
  <si>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</si>
  <si>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</si>
  <si>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</si>
  <si>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</si>
  <si>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</si>
  <si>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</si>
  <si>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</si>
  <si>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</si>
  <si>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</si>
  <si>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</si>
  <si>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</si>
  <si>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</si>
  <si>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</si>
  <si>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</si>
  <si>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</si>
  <si>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</si>
  <si>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</si>
  <si>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</si>
  <si>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</si>
  <si>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</si>
  <si>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</si>
  <si>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</si>
  <si>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</si>
  <si>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</si>
  <si>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</si>
  <si>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</si>
  <si>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</si>
  <si>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</si>
  <si>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</si>
  <si>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</si>
  <si>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</si>
  <si>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</si>
  <si>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</si>
  <si>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</si>
  <si>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</si>
  <si>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</si>
  <si>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</si>
  <si>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</si>
  <si>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</si>
  <si>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</si>
  <si>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</si>
  <si>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</si>
  <si>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</si>
  <si>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</si>
  <si>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</si>
  <si>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</si>
  <si>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</si>
  <si>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</si>
  <si>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</si>
  <si>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</si>
  <si>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</si>
  <si>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</si>
  <si>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</si>
  <si>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</si>
  <si>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</si>
  <si>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</si>
  <si>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</si>
  <si>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</si>
  <si>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</si>
  <si>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</si>
  <si>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</si>
  <si>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</si>
  <si>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</si>
  <si>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</si>
  <si>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</si>
  <si>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</si>
  <si>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</si>
  <si>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</si>
  <si>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</si>
  <si>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</si>
  <si>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</si>
  <si>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</si>
  <si>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</si>
  <si>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</si>
  <si>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</si>
  <si>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</si>
  <si>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</si>
  <si>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</si>
  <si>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</si>
  <si>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</si>
  <si>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</si>
  <si>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</si>
  <si>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</si>
  <si>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</si>
  <si>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</si>
  <si>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</si>
  <si>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</si>
  <si>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</si>
  <si>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</si>
  <si>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</si>
  <si>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</si>
  <si>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</si>
  <si>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</si>
  <si>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</si>
  <si>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</si>
  <si>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</si>
  <si>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</si>
  <si>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</si>
  <si>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</si>
  <si>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</si>
  <si>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</si>
  <si>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</si>
  <si>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</si>
  <si>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</si>
  <si>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</si>
  <si>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</si>
  <si>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</si>
  <si>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</si>
  <si>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</si>
  <si>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</si>
  <si>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</si>
  <si>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</si>
  <si>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</si>
  <si>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</si>
  <si>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</si>
  <si>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</si>
  <si>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</si>
  <si>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</si>
  <si>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</si>
  <si>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</si>
  <si>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</si>
  <si>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</si>
  <si>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</si>
  <si>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</si>
  <si>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</si>
  <si>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</si>
  <si>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</si>
  <si>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</si>
  <si>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</si>
  <si>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</si>
  <si>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</si>
  <si>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</si>
  <si>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</si>
  <si>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</si>
  <si>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</si>
  <si>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</si>
  <si>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</si>
  <si>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</si>
  <si>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</si>
  <si>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</si>
  <si>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</si>
  <si>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</si>
  <si>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</si>
  <si>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</si>
  <si>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</si>
  <si>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</si>
  <si>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</si>
  <si>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</si>
  <si>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</si>
  <si>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</si>
  <si>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</si>
  <si>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</si>
  <si>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</si>
  <si>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</si>
  <si>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</si>
  <si>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</si>
  <si>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</si>
  <si>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</si>
  <si>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</si>
  <si>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</si>
  <si>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</si>
  <si>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</si>
  <si>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</si>
  <si>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</si>
  <si>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</si>
  <si>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</si>
  <si>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</si>
  <si>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</si>
  <si>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</si>
  <si>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</si>
  <si>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</si>
  <si>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</si>
  <si>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</si>
  <si>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</si>
  <si>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</si>
  <si>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</si>
  <si>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</si>
  <si>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</si>
  <si>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</si>
  <si>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</si>
  <si>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</si>
  <si>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</si>
  <si>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</si>
  <si>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</si>
  <si>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</si>
  <si>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</si>
  <si>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</si>
  <si>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</si>
  <si>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</si>
  <si>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</si>
  <si>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</si>
  <si>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</si>
  <si>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</si>
  <si>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</si>
  <si>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</si>
  <si>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</si>
  <si>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</si>
  <si>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</si>
  <si>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</si>
  <si>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</si>
  <si>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</si>
  <si>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</si>
  <si>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</si>
  <si>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</si>
  <si>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</si>
  <si>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</si>
  <si>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</si>
  <si>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</si>
  <si>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</si>
  <si>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</si>
  <si>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</si>
  <si>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</si>
  <si>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</si>
  <si>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</si>
  <si>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</si>
  <si>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</si>
  <si>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</si>
  <si>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</si>
  <si>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</si>
  <si>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</si>
  <si>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</si>
  <si>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</si>
  <si>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</si>
  <si>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</si>
  <si>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</si>
  <si>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</si>
  <si>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</si>
  <si>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</si>
  <si>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</si>
  <si>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</si>
  <si>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</si>
  <si>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</si>
  <si>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</si>
  <si>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</si>
  <si>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</si>
  <si>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</si>
  <si>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</si>
  <si>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</si>
  <si>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</si>
  <si>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</si>
  <si>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</si>
  <si>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</si>
  <si>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</si>
  <si>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</si>
  <si>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</si>
  <si>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</si>
  <si>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</si>
  <si>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</si>
  <si>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</si>
  <si>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</si>
  <si>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</si>
  <si>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</si>
  <si>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</si>
  <si>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</si>
  <si>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</si>
  <si>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</si>
  <si>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</si>
  <si>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</si>
  <si>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</si>
  <si>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</si>
  <si>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</si>
  <si>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</si>
  <si>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</si>
  <si>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</si>
  <si>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</si>
  <si>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</si>
  <si>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</si>
  <si>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</si>
  <si>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</si>
  <si>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</si>
  <si>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</si>
  <si>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</si>
  <si>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</si>
  <si>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</si>
  <si>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</si>
  <si>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</si>
  <si>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</si>
  <si>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</si>
  <si>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</si>
  <si>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</si>
  <si>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</si>
  <si>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</si>
  <si>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</si>
  <si>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</si>
  <si>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</si>
  <si>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</si>
  <si>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</si>
  <si>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</si>
  <si>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</si>
  <si>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</si>
  <si>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</si>
  <si>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</si>
  <si>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</si>
  <si>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</si>
  <si>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</si>
  <si>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</si>
  <si>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</si>
  <si>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</si>
  <si>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</si>
  <si>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</si>
  <si>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</si>
  <si>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</si>
  <si>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</si>
  <si>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</si>
  <si>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</si>
  <si>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</si>
  <si>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</si>
  <si>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</si>
  <si>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</si>
  <si>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</si>
  <si>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</si>
  <si>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</si>
  <si>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</si>
  <si>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</si>
  <si>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</si>
  <si>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</si>
  <si>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</si>
  <si>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</si>
  <si>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</si>
  <si>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</si>
  <si>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</si>
  <si>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</si>
  <si>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</si>
  <si>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</si>
  <si>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</si>
  <si>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</si>
  <si>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</si>
  <si>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</si>
  <si>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</si>
  <si>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</si>
  <si>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</si>
  <si>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</si>
  <si>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</si>
  <si>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</si>
  <si>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</si>
  <si>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</si>
  <si>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</si>
  <si>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</si>
  <si>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</si>
  <si>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</si>
  <si>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</si>
  <si>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</si>
  <si>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</si>
  <si>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</si>
  <si>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</si>
  <si>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</si>
  <si>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</si>
  <si>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</si>
  <si>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</si>
  <si>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</si>
  <si>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</si>
  <si>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</si>
  <si>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</si>
  <si>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</si>
  <si>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</si>
  <si>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</si>
  <si>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</si>
  <si>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</si>
  <si>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</si>
  <si>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</si>
  <si>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</si>
  <si>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</si>
  <si>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</si>
  <si>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</si>
  <si>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</si>
  <si>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</si>
  <si>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</si>
  <si>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</si>
  <si>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</si>
  <si>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</si>
  <si>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</si>
  <si>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</si>
  <si>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</si>
  <si>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</si>
  <si>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</si>
  <si>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</si>
  <si>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</si>
  <si>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</si>
  <si>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</si>
  <si>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</si>
  <si>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</si>
  <si>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</si>
  <si>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</si>
  <si>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</si>
  <si>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</si>
  <si>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</si>
  <si>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</si>
  <si>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</si>
  <si>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</si>
  <si>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</si>
  <si>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</si>
  <si>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</si>
  <si>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</si>
  <si>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</si>
  <si>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</si>
  <si>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</si>
  <si>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</si>
  <si>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</si>
  <si>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</si>
  <si>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</si>
  <si>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</si>
  <si>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</si>
  <si>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</si>
  <si>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</si>
  <si>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</si>
  <si>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</si>
  <si>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</si>
  <si>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</si>
  <si>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</si>
  <si>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</si>
  <si>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</si>
  <si>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</si>
  <si>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</si>
  <si>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</si>
  <si>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</si>
  <si>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</si>
  <si>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</si>
  <si>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</si>
  <si>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</si>
  <si>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</si>
  <si>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</si>
  <si>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</si>
  <si>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</si>
  <si>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</si>
  <si>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</si>
  <si>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</si>
  <si>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</si>
  <si>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</si>
  <si>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</si>
  <si>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</si>
  <si>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</si>
  <si>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</si>
  <si>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</si>
  <si>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</si>
  <si>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</si>
  <si>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</si>
  <si>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</si>
  <si>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</si>
  <si>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</si>
  <si>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</si>
  <si>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</si>
  <si>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</si>
  <si>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</si>
  <si>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</si>
  <si>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</si>
  <si>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</si>
  <si>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</si>
  <si>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</si>
  <si>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</si>
  <si>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</si>
  <si>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</si>
  <si>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</si>
  <si>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</si>
  <si>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</si>
  <si>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</si>
  <si>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</si>
  <si>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</si>
  <si>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</si>
  <si>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</si>
  <si>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</si>
  <si>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</si>
  <si>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</si>
  <si>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</si>
  <si>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</si>
  <si>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</si>
  <si>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</si>
  <si>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</si>
  <si>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</si>
  <si>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</si>
  <si>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</si>
  <si>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</si>
  <si>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</si>
  <si>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</si>
  <si>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</si>
  <si>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</si>
  <si>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</si>
  <si>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</si>
  <si>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</si>
  <si>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</si>
  <si>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</si>
  <si>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</si>
  <si>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</si>
  <si>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</si>
  <si>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</si>
  <si>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</si>
  <si>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</si>
  <si>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</si>
  <si>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</si>
  <si>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</si>
  <si>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</si>
  <si>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</si>
  <si>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</si>
  <si>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</si>
  <si>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</si>
  <si>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</si>
  <si>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</si>
  <si>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</si>
  <si>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</si>
  <si>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</si>
  <si>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</si>
  <si>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</si>
  <si>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</si>
  <si>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</si>
  <si>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</si>
  <si>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</si>
  <si>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</si>
  <si>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</si>
  <si>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</si>
  <si>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</si>
  <si>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</si>
  <si>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</si>
  <si>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</si>
  <si>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</si>
  <si>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</si>
  <si>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</si>
  <si>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</si>
  <si>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</si>
  <si>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</si>
  <si>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</si>
  <si>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</si>
  <si>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</si>
  <si>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</si>
  <si>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</si>
  <si>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</si>
  <si>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</si>
  <si>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</si>
  <si>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</si>
  <si>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</si>
  <si>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</si>
  <si>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</si>
  <si>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</si>
  <si>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</si>
  <si>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</si>
  <si>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</si>
  <si>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</si>
  <si>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</si>
  <si>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</si>
  <si>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</si>
  <si>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</si>
  <si>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</si>
  <si>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</si>
  <si>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</si>
  <si>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</si>
  <si>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</si>
  <si>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</si>
  <si>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</si>
  <si>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</si>
  <si>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</si>
  <si>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</si>
  <si>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</si>
  <si>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</si>
  <si>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</si>
  <si>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</si>
  <si>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</si>
  <si>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</si>
  <si>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</si>
  <si>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</si>
  <si>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</si>
  <si>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</si>
  <si>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</si>
  <si>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</si>
  <si>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</si>
  <si>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</si>
  <si>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</si>
  <si>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</si>
  <si>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</si>
  <si>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</si>
  <si>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</si>
  <si>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</si>
  <si>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</si>
  <si>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</si>
  <si>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</si>
  <si>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</si>
  <si>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</si>
  <si>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</si>
  <si>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</si>
  <si>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</si>
  <si>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</si>
  <si>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</si>
  <si>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</si>
  <si>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</si>
  <si>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</si>
  <si>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</si>
  <si>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</si>
  <si>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</si>
  <si>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</si>
  <si>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</si>
  <si>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</si>
  <si>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</si>
  <si>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</si>
  <si>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</si>
  <si>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</si>
  <si>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</si>
  <si>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</si>
  <si>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</si>
  <si>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</si>
  <si>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</si>
  <si>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</si>
  <si>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</si>
  <si>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</si>
  <si>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</si>
  <si>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</si>
  <si>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</si>
  <si>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</si>
  <si>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</si>
  <si>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</si>
  <si>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</si>
  <si>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</si>
  <si>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</si>
  <si>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</si>
  <si>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</si>
  <si>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</si>
  <si>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</si>
  <si>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</si>
  <si>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</si>
  <si>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</si>
  <si>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</si>
  <si>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</si>
  <si>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</si>
  <si>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</si>
  <si>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</si>
  <si>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</si>
  <si>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</si>
  <si>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</si>
  <si>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</si>
  <si>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</si>
  <si>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</si>
  <si>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</si>
  <si>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</si>
  <si>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</si>
  <si>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</si>
  <si>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</si>
  <si>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</si>
  <si>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</si>
  <si>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</si>
  <si>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</si>
  <si>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</si>
  <si>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</si>
  <si>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</si>
  <si>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</si>
  <si>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</si>
  <si>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</si>
  <si>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</si>
  <si>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</si>
  <si>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</si>
  <si>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</si>
  <si>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</si>
  <si>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</si>
  <si>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</si>
  <si>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</si>
  <si>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</si>
  <si>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</si>
  <si>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</si>
  <si>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</si>
  <si>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</si>
  <si>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</si>
  <si>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</si>
  <si>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</si>
  <si>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</si>
  <si>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</si>
  <si>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</si>
  <si>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</si>
  <si>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</si>
  <si>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</si>
  <si>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</si>
  <si>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</si>
  <si>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</si>
  <si>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</si>
  <si>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</si>
  <si>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</si>
  <si>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</si>
  <si>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</si>
  <si>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</si>
  <si>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</si>
  <si>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</si>
  <si>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</si>
  <si>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</si>
  <si>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</si>
  <si>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</si>
  <si>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</si>
  <si>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</si>
  <si>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</si>
  <si>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</si>
  <si>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</si>
  <si>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</si>
  <si>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</si>
  <si>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</si>
  <si>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</si>
  <si>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</si>
  <si>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</si>
  <si>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</si>
  <si>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</si>
  <si>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</si>
  <si>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</si>
  <si>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</si>
  <si>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</si>
  <si>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</si>
  <si>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</si>
  <si>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</si>
  <si>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</si>
  <si>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</si>
  <si>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</si>
  <si>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</si>
  <si>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</si>
  <si>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</si>
  <si>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</si>
  <si>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</si>
  <si>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</si>
  <si>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</si>
  <si>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</si>
  <si>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</si>
  <si>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</si>
  <si>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</si>
  <si>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</si>
  <si>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</si>
  <si>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</si>
  <si>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</si>
  <si>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</si>
  <si>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</si>
  <si>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</si>
  <si>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</si>
  <si>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</si>
  <si>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</si>
  <si>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</si>
  <si>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</si>
  <si>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</si>
  <si>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</si>
  <si>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</si>
  <si>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</si>
  <si>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</si>
  <si>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</si>
  <si>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</si>
  <si>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</si>
  <si>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</si>
  <si>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</si>
  <si>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</si>
  <si>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</si>
  <si>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</si>
  <si>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</si>
  <si>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</si>
  <si>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</si>
  <si>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</si>
  <si>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</si>
  <si>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</si>
  <si>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</si>
  <si>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</si>
  <si>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</si>
  <si>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</si>
  <si>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</si>
  <si>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</si>
  <si>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</si>
  <si>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</si>
  <si>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</si>
  <si>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</si>
  <si>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</si>
  <si>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</si>
  <si>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</si>
  <si>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</si>
  <si>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</si>
  <si>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</si>
  <si>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</si>
  <si>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</si>
  <si>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</si>
  <si>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</si>
  <si>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</si>
  <si>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</si>
  <si>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</si>
  <si>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</si>
  <si>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</si>
  <si>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</si>
  <si>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</si>
  <si>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</si>
  <si>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</si>
  <si>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</si>
  <si>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</si>
  <si>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</si>
  <si>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</si>
  <si>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</si>
  <si>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</si>
  <si>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</si>
  <si>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</si>
  <si>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</si>
  <si>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</si>
  <si>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</si>
  <si>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</si>
  <si>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</si>
  <si>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</si>
  <si>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</si>
  <si>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</si>
  <si>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</si>
  <si>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</si>
  <si>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</si>
  <si>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</si>
  <si>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</si>
  <si>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</si>
  <si>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</si>
  <si>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</si>
  <si>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</si>
  <si>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</si>
  <si>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</si>
  <si>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</si>
  <si>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</si>
  <si>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</si>
  <si>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</si>
  <si>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</si>
  <si>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</si>
  <si>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</si>
  <si>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</si>
  <si>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</si>
  <si>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</si>
  <si>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</si>
  <si>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</si>
  <si>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</si>
  <si>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</si>
  <si>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</si>
  <si>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</si>
  <si>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</si>
  <si>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</si>
  <si>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</si>
  <si>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</si>
  <si>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</si>
  <si>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</si>
  <si>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</si>
  <si>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</si>
  <si>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</si>
  <si>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</si>
  <si>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</si>
  <si>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</si>
  <si>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</si>
  <si>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</si>
  <si>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</si>
  <si>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</si>
  <si>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</si>
  <si>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</si>
  <si>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</si>
  <si>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</si>
  <si>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</si>
  <si>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</si>
  <si>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</si>
  <si>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</si>
  <si>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</si>
  <si>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</si>
  <si>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</si>
  <si>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</si>
  <si>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</si>
  <si>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</si>
  <si>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</si>
  <si>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</si>
  <si>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</si>
  <si>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</si>
  <si>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</si>
  <si>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</si>
  <si>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</si>
  <si>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</si>
  <si>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</si>
  <si>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</si>
  <si>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</si>
  <si>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</si>
  <si>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</si>
  <si>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</si>
  <si>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</si>
  <si>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</si>
  <si>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</si>
  <si>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</si>
  <si>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</si>
  <si>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</si>
  <si>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</si>
  <si>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</si>
  <si>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</si>
  <si>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</si>
  <si>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</si>
  <si>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</si>
  <si>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</si>
  <si>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</si>
  <si>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</si>
  <si>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</si>
  <si>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</si>
  <si>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</si>
  <si>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</si>
  <si>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</si>
  <si>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</si>
  <si>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</si>
  <si>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</si>
  <si>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</si>
  <si>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</si>
  <si>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</si>
  <si>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</si>
  <si>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</si>
  <si>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</si>
  <si>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</si>
  <si>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</si>
  <si>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</si>
  <si>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</si>
  <si>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</si>
  <si>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</si>
  <si>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</si>
  <si>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</si>
  <si>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</si>
  <si>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</si>
  <si>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</si>
  <si>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</si>
  <si>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</si>
  <si>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</si>
  <si>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</si>
  <si>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</si>
  <si>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</si>
  <si>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</si>
  <si>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</si>
  <si>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</si>
  <si>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</si>
  <si>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</si>
  <si>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</si>
  <si>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</si>
  <si>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</si>
  <si>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</si>
  <si>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</si>
  <si>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</si>
  <si>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</si>
  <si>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</si>
  <si>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</si>
  <si>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</si>
  <si>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</si>
  <si>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</si>
  <si>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</si>
  <si>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</si>
  <si>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</si>
  <si>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</si>
  <si>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</si>
  <si>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</si>
  <si>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</si>
  <si>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</si>
  <si>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</si>
  <si>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</si>
  <si>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</si>
  <si>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</si>
  <si>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</si>
  <si>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</si>
  <si>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</si>
  <si>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</si>
  <si>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</si>
  <si>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</si>
  <si>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</si>
  <si>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</si>
  <si>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</si>
  <si>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</si>
  <si>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</si>
  <si>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</si>
  <si>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</si>
  <si>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</si>
  <si>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</si>
  <si>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</si>
  <si>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</si>
  <si>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</si>
  <si>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</si>
  <si>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</si>
  <si>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</si>
  <si>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</si>
  <si>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</si>
  <si>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</si>
  <si>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</si>
  <si>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</si>
  <si>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</si>
  <si>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</si>
  <si>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</si>
  <si>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</si>
  <si>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</si>
  <si>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</si>
  <si>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</si>
  <si>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</si>
  <si>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</si>
  <si>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</si>
  <si>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</si>
  <si>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</si>
  <si>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</si>
  <si>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</si>
  <si>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</si>
  <si>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</si>
  <si>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</si>
  <si>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</si>
  <si>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</si>
  <si>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</si>
  <si>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</si>
  <si>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</si>
  <si>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</si>
  <si>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</si>
  <si>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</si>
  <si>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</si>
  <si>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</si>
  <si>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</si>
  <si>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</si>
  <si>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</si>
  <si>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</si>
  <si>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</si>
  <si>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</si>
  <si>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</si>
  <si>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</si>
  <si>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</si>
  <si>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</si>
  <si>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</si>
  <si>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</si>
  <si>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</si>
  <si>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</si>
  <si>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</si>
  <si>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</si>
  <si>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</si>
  <si>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</si>
  <si>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</si>
  <si>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</si>
  <si>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</si>
  <si>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</si>
  <si>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</si>
  <si>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</si>
  <si>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</si>
  <si>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</si>
  <si>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</si>
  <si>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</si>
  <si>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</si>
  <si>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</si>
  <si>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</si>
  <si>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</si>
  <si>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</si>
  <si>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</si>
  <si>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</si>
  <si>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</si>
  <si>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</si>
  <si>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</si>
  <si>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</si>
  <si>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</si>
  <si>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</si>
  <si>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</si>
  <si>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</si>
  <si>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</si>
  <si>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</si>
  <si>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</si>
  <si>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</si>
  <si>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</si>
  <si>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</si>
  <si>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</si>
  <si>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</si>
  <si>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</si>
  <si>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</si>
  <si>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</si>
  <si>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</si>
  <si>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</si>
  <si>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</si>
  <si>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</si>
  <si>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</si>
  <si>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</si>
  <si>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</si>
  <si>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</si>
  <si>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</si>
  <si>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</si>
  <si>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</si>
  <si>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</si>
  <si>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</si>
  <si>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</si>
  <si>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</si>
  <si>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</si>
  <si>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</si>
  <si>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</si>
  <si>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</si>
  <si>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</si>
  <si>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</si>
  <si>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</si>
  <si>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</si>
  <si>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</si>
  <si>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</si>
  <si>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</si>
  <si>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</si>
  <si>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</si>
  <si>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</si>
  <si>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</si>
  <si>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</si>
  <si>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</si>
  <si>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</si>
  <si>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</si>
  <si>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</si>
  <si>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</si>
  <si>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</si>
  <si>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</si>
  <si>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</si>
  <si>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</si>
  <si>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</si>
  <si>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</si>
  <si>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</si>
  <si>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</si>
  <si>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</si>
  <si>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</si>
  <si>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</si>
  <si>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</si>
  <si>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</si>
  <si>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</si>
  <si>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</si>
  <si>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</si>
  <si>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</si>
  <si>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</si>
  <si>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</si>
  <si>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</si>
  <si>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</si>
  <si>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</si>
  <si>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</si>
  <si>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</si>
  <si>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</si>
  <si>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</si>
  <si>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</si>
  <si>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</si>
  <si>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</si>
  <si>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</si>
  <si>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</si>
  <si>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</si>
  <si>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</si>
  <si>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</si>
  <si>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</si>
  <si>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</si>
  <si>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</si>
  <si>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</si>
  <si>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</si>
  <si>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</si>
  <si>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</si>
  <si>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</si>
  <si>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</si>
  <si>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</si>
  <si>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</si>
  <si>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</si>
  <si>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</si>
  <si>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</si>
  <si>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</si>
  <si>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</si>
  <si>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</si>
  <si>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</si>
  <si>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</si>
  <si>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</si>
  <si>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</si>
  <si>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</si>
  <si>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</si>
  <si>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</si>
  <si>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</si>
  <si>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</si>
  <si>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</si>
  <si>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</si>
  <si>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</si>
  <si>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</si>
  <si>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</si>
  <si>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</si>
  <si>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</si>
  <si>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</si>
  <si>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</si>
  <si>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</si>
  <si>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</si>
  <si>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</si>
  <si>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</si>
  <si>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</si>
  <si>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</si>
  <si>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</si>
  <si>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</si>
  <si>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</si>
  <si>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</si>
  <si>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</si>
  <si>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</si>
  <si>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</si>
  <si>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</si>
  <si>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</si>
  <si>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</si>
  <si>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</si>
  <si>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</si>
  <si>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</si>
  <si>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</si>
  <si>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</si>
  <si>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</si>
  <si>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</si>
  <si>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</si>
  <si>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</si>
  <si>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</si>
  <si>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</si>
  <si>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</si>
  <si>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</si>
  <si>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</si>
  <si>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</si>
  <si>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</si>
  <si>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</si>
  <si>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</si>
  <si>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</si>
  <si>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</si>
  <si>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</si>
  <si>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</si>
  <si>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</si>
  <si>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</si>
  <si>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</si>
  <si>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</si>
  <si>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</si>
  <si>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</si>
  <si>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</si>
  <si>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</si>
  <si>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</si>
  <si>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</si>
  <si>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</si>
  <si>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</si>
  <si>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</si>
  <si>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</si>
  <si>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</si>
  <si>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</si>
  <si>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</si>
  <si>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</si>
  <si>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</si>
  <si>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</si>
  <si>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</si>
  <si>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</si>
  <si>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</si>
  <si>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</si>
  <si>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</si>
  <si>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</si>
  <si>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</si>
  <si>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</si>
  <si>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</si>
  <si>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</si>
  <si>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</si>
  <si>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</si>
  <si>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</si>
  <si>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</si>
  <si>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</si>
  <si>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</si>
  <si>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</si>
  <si>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</si>
  <si>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</si>
  <si>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</si>
  <si>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</si>
  <si>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</si>
  <si>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</si>
  <si>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</si>
  <si>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</si>
  <si>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</si>
  <si>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</si>
  <si>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</si>
  <si>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</si>
  <si>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</si>
  <si>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</si>
  <si>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</si>
  <si>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</si>
  <si>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</si>
  <si>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</si>
  <si>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</si>
  <si>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</si>
  <si>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</si>
  <si>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</si>
  <si>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</si>
  <si>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</si>
  <si>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</si>
  <si>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</si>
  <si>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</si>
  <si>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</si>
  <si>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</si>
  <si>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</si>
  <si>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</si>
  <si>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</si>
  <si>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</si>
  <si>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</si>
  <si>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</si>
  <si>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</si>
  <si>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</si>
  <si>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</si>
  <si>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</si>
  <si>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</si>
  <si>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</si>
  <si>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</si>
  <si>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</si>
  <si>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</si>
  <si>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</si>
  <si>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</si>
  <si>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</si>
  <si>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</si>
  <si>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</si>
  <si>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</si>
  <si>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</si>
  <si>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</si>
  <si>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</si>
  <si>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</si>
  <si>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</si>
  <si>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</si>
  <si>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</si>
  <si>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</si>
  <si>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</si>
  <si>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</si>
  <si>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</si>
  <si>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</si>
  <si>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</si>
  <si>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</si>
  <si>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</si>
  <si>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</si>
  <si>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</si>
  <si>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</si>
  <si>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</si>
  <si>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</si>
  <si>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</si>
  <si>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</si>
  <si>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</si>
  <si>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</si>
  <si>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</si>
  <si>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</si>
  <si>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</si>
  <si>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</si>
  <si>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</si>
  <si>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</si>
  <si>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</si>
  <si>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</si>
  <si>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</si>
  <si>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</si>
  <si>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</si>
  <si>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</si>
  <si>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</si>
  <si>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</si>
  <si>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</si>
  <si>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</si>
  <si>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</si>
  <si>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</si>
  <si>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</si>
  <si>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</si>
  <si>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</si>
  <si>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</si>
  <si>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</si>
  <si>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</si>
  <si>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</si>
  <si>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</si>
  <si>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</si>
  <si>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</si>
  <si>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</si>
  <si>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</si>
  <si>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</si>
  <si>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</si>
  <si>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</si>
  <si>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</si>
  <si>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</si>
  <si>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</si>
  <si>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</si>
  <si>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</si>
  <si>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</si>
  <si>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</si>
  <si>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</si>
  <si>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</si>
  <si>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</si>
  <si>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</si>
  <si>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</si>
  <si>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</si>
  <si>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</si>
  <si>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</si>
  <si>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</si>
  <si>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</si>
  <si>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</si>
  <si>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</si>
  <si>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</si>
  <si>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</si>
  <si>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</si>
  <si>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</si>
  <si>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</si>
  <si>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</si>
  <si>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</si>
  <si>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</si>
  <si>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</si>
  <si>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</si>
  <si>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</si>
  <si>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</si>
  <si>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</si>
  <si>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</si>
  <si>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</si>
  <si>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</si>
  <si>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</si>
  <si>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</si>
  <si>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</si>
  <si>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</si>
  <si>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</si>
  <si>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</si>
  <si>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</si>
  <si>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</si>
  <si>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</si>
  <si>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</si>
  <si>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</si>
  <si>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</si>
  <si>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</si>
  <si>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</si>
  <si>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</si>
  <si>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</si>
  <si>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</si>
  <si>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</si>
  <si>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</si>
  <si>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</si>
  <si>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</si>
  <si>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</si>
  <si>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</si>
  <si>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</si>
  <si>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</si>
  <si>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</si>
  <si>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</si>
  <si>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</si>
  <si>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</si>
  <si>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</si>
  <si>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</si>
  <si>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</si>
  <si>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</si>
  <si>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</si>
  <si>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</si>
  <si>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</si>
  <si>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</si>
  <si>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</si>
  <si>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</si>
  <si>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</si>
  <si>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</si>
  <si>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</si>
  <si>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</si>
  <si>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</si>
  <si>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</si>
  <si>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</si>
  <si>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</si>
  <si>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</si>
  <si>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</si>
  <si>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</si>
  <si>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</si>
  <si>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</si>
  <si>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</si>
  <si>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</si>
  <si>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</si>
  <si>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</si>
  <si>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</si>
  <si>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</si>
  <si>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</si>
  <si>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</si>
  <si>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</si>
  <si>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</si>
  <si>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</si>
  <si>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</si>
  <si>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</si>
  <si>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</si>
  <si>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</si>
  <si>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</si>
  <si>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</si>
  <si>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</si>
  <si>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</si>
  <si>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</si>
  <si>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</si>
  <si>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</si>
  <si>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</si>
  <si>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</si>
  <si>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</si>
  <si>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</si>
  <si>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</si>
  <si>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</si>
  <si>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</si>
  <si>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</si>
  <si>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</si>
  <si>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</si>
  <si>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</si>
  <si>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</si>
  <si>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</si>
  <si>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</si>
  <si>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</si>
  <si>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</si>
  <si>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</si>
  <si>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</si>
  <si>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</si>
  <si>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</si>
  <si>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</si>
  <si>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</si>
  <si>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</si>
  <si>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</si>
  <si>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</si>
  <si>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</si>
  <si>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</si>
  <si>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</si>
  <si>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</si>
  <si>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</si>
  <si>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</si>
  <si>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</si>
  <si>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</si>
  <si>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</si>
  <si>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</si>
  <si>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</si>
  <si>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</si>
  <si>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</si>
  <si>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</si>
  <si>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</si>
  <si>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</si>
  <si>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</si>
  <si>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</si>
  <si>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</si>
  <si>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</si>
  <si>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</si>
  <si>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</si>
  <si>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</si>
  <si>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</si>
  <si>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</si>
  <si>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</si>
  <si>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</si>
  <si>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</si>
  <si>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</si>
  <si>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</si>
  <si>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</si>
  <si>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</si>
  <si>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</si>
  <si>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</si>
  <si>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</si>
  <si>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</si>
  <si>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</si>
  <si>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</si>
  <si>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</si>
  <si>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</si>
  <si>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</si>
  <si>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</si>
  <si>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</si>
  <si>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</si>
  <si>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</si>
  <si>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</si>
  <si>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</si>
  <si>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</si>
  <si>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</si>
  <si>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</si>
  <si>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</si>
  <si>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</si>
  <si>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</si>
  <si>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</si>
  <si>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</si>
  <si>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</si>
  <si>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</si>
  <si>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</si>
  <si>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</si>
  <si>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</si>
  <si>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</si>
  <si>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</si>
  <si>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</si>
  <si>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</si>
  <si>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</si>
  <si>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</si>
  <si>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</si>
  <si>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</si>
  <si>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</si>
  <si>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</si>
  <si>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</si>
  <si>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</si>
  <si>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</si>
  <si>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</si>
  <si>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</si>
  <si>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</si>
  <si>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</si>
  <si>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</si>
  <si>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</si>
  <si>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</si>
  <si>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</si>
  <si>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</si>
  <si>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</si>
  <si>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</si>
  <si>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</si>
  <si>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</si>
  <si>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</si>
  <si>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</si>
  <si>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</si>
  <si>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</si>
  <si>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</si>
  <si>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</si>
  <si>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</si>
  <si>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</si>
  <si>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</si>
  <si>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</si>
  <si>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</si>
  <si>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</si>
  <si>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</si>
  <si>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</si>
  <si>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</si>
  <si>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</si>
  <si>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</si>
  <si>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</si>
  <si>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</si>
  <si>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</si>
  <si>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</si>
  <si>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</si>
  <si>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</si>
  <si>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</si>
  <si>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</si>
  <si>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</si>
  <si>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</si>
  <si>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</si>
  <si>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</si>
  <si>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</si>
  <si>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</si>
  <si>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</si>
  <si>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</si>
  <si>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</si>
  <si>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</si>
  <si>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</si>
  <si>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</si>
  <si>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</si>
  <si>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</si>
  <si>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</si>
  <si>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</si>
  <si>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</si>
  <si>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</si>
  <si>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</si>
  <si>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</si>
  <si>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</si>
  <si>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</si>
  <si>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</si>
  <si>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</si>
  <si>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</si>
  <si>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</si>
  <si>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</si>
  <si>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</si>
  <si>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</si>
  <si>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</si>
  <si>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</si>
  <si>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</si>
  <si>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</si>
  <si>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</si>
  <si>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</si>
  <si>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</si>
  <si>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</si>
  <si>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</si>
  <si>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</si>
  <si>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</si>
  <si>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</si>
  <si>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</si>
  <si>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</si>
  <si>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</si>
  <si>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</si>
  <si>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</si>
  <si>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</si>
  <si>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</si>
  <si>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</si>
  <si>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</si>
  <si>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</si>
  <si>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</si>
  <si>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</si>
  <si>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</si>
  <si>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</si>
  <si>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</si>
  <si>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</si>
  <si>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</si>
  <si>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</si>
  <si>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</si>
  <si>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</si>
  <si>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</si>
  <si>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</si>
  <si>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</si>
  <si>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</si>
  <si>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</si>
  <si>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</si>
  <si>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</si>
  <si>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</si>
  <si>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</si>
  <si>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</si>
  <si>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</si>
  <si>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</si>
  <si>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</si>
  <si>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</si>
  <si>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</si>
  <si>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</si>
  <si>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</si>
  <si>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</si>
  <si>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</si>
  <si>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</si>
  <si>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</si>
  <si>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</si>
  <si>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</si>
  <si>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</si>
  <si>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</si>
  <si>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</si>
  <si>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</si>
  <si>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</si>
  <si>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</si>
  <si>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</si>
  <si>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</si>
  <si>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</si>
  <si>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</si>
  <si>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</si>
  <si>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</si>
  <si>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</si>
  <si>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</si>
  <si>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</si>
  <si>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</si>
  <si>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</si>
  <si>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</si>
  <si>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</si>
  <si>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</si>
  <si>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</si>
  <si>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</si>
  <si>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</si>
  <si>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</si>
  <si>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</si>
  <si>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</si>
  <si>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</si>
  <si>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</si>
  <si>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</si>
  <si>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</si>
  <si>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</si>
  <si>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</si>
  <si>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</si>
  <si>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</si>
  <si>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</si>
  <si>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</si>
  <si>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</si>
  <si>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</si>
  <si>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</si>
  <si>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</si>
  <si>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</si>
  <si>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</si>
  <si>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</si>
  <si>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</si>
  <si>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</si>
  <si>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</si>
  <si>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</si>
  <si>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</si>
  <si>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</si>
  <si>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</si>
  <si>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</si>
  <si>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</si>
  <si>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</si>
  <si>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</si>
  <si>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</si>
  <si>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</si>
  <si>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</si>
  <si>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</si>
  <si>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</si>
  <si>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</si>
  <si>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</si>
  <si>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</si>
  <si>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</si>
  <si>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</si>
  <si>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</si>
  <si>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</si>
  <si>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</si>
  <si>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</si>
  <si>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</si>
  <si>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</si>
  <si>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</si>
  <si>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</si>
  <si>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</si>
  <si>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</si>
  <si>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</si>
  <si>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</si>
  <si>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</si>
  <si>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</si>
  <si>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</si>
  <si>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</si>
  <si>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</si>
  <si>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</si>
  <si>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</si>
  <si>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</si>
  <si>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</si>
  <si>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</si>
  <si>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</si>
  <si>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</si>
  <si>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</si>
  <si>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</si>
  <si>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</si>
  <si>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</si>
  <si>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</si>
  <si>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</si>
  <si>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</si>
  <si>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</si>
  <si>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</si>
  <si>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</si>
  <si>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</si>
  <si>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</si>
  <si>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</si>
  <si>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</si>
  <si>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</si>
  <si>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</si>
  <si>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</si>
  <si>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</si>
  <si>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</si>
  <si>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</si>
  <si>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</si>
  <si>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</si>
  <si>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</si>
  <si>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</si>
  <si>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</si>
  <si>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</si>
  <si>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</si>
  <si>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</si>
  <si>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</si>
  <si>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</si>
  <si>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</si>
  <si>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</si>
  <si>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</si>
  <si>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</si>
  <si>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</si>
  <si>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</si>
  <si>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</si>
  <si>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</si>
  <si>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</si>
  <si>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</si>
  <si>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</si>
  <si>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</si>
  <si>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</si>
  <si>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</si>
  <si>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</si>
  <si>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</si>
  <si>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</si>
  <si>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</si>
  <si>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</si>
  <si>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</si>
  <si>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</si>
  <si>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</si>
  <si>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</si>
  <si>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</si>
  <si>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</si>
  <si>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</si>
  <si>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</si>
  <si>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</si>
  <si>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</si>
  <si>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</si>
  <si>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</si>
  <si>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</si>
  <si>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</si>
  <si>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</si>
  <si>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</si>
  <si>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</si>
  <si>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</si>
  <si>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</si>
  <si>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</si>
  <si>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</si>
  <si>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</si>
  <si>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</si>
  <si>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</si>
  <si>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</si>
  <si>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</si>
  <si>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</si>
  <si>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</si>
  <si>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</si>
  <si>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</si>
  <si>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</si>
  <si>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</si>
  <si>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</si>
  <si>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</si>
  <si>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</si>
  <si>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</si>
  <si>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</si>
  <si>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</si>
  <si>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</si>
  <si>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</si>
  <si>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</si>
  <si>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</si>
  <si>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</si>
  <si>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</si>
  <si>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</si>
  <si>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</si>
  <si>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</si>
  <si>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</si>
  <si>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</si>
  <si>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</si>
  <si>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</si>
  <si>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</si>
  <si>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</si>
  <si>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</si>
  <si>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</si>
  <si>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</si>
  <si>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</si>
  <si>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</si>
  <si>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</si>
  <si>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</si>
  <si>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</si>
  <si>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</si>
  <si>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</si>
  <si>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</si>
  <si>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</si>
  <si>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</si>
  <si>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</si>
  <si>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</si>
  <si>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</si>
  <si>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</si>
  <si>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</si>
  <si>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</si>
  <si>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</si>
  <si>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</si>
  <si>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</si>
  <si>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</si>
  <si>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</si>
  <si>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</si>
  <si>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</si>
  <si>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</si>
  <si>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</si>
  <si>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</si>
  <si>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</si>
  <si>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</si>
  <si>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</si>
  <si>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</si>
  <si>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</si>
  <si>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</si>
  <si>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</si>
  <si>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</si>
  <si>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</si>
  <si>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</si>
  <si>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</si>
  <si>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</si>
  <si>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</si>
  <si>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</si>
  <si>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</si>
  <si>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</si>
  <si>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</si>
  <si>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</si>
  <si>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</si>
  <si>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</si>
  <si>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</si>
  <si>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</si>
  <si>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</si>
  <si>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</si>
  <si>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</si>
  <si>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</si>
  <si>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</si>
  <si>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</si>
  <si>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</si>
  <si>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</si>
  <si>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</si>
  <si>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</si>
  <si>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</si>
  <si>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</si>
  <si>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</si>
  <si>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</si>
  <si>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</si>
  <si>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</si>
  <si>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</si>
  <si>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</si>
  <si>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</si>
  <si>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</si>
  <si>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</si>
  <si>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</si>
  <si>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</si>
  <si>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</si>
  <si>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</si>
  <si>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</si>
  <si>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</si>
  <si>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</si>
  <si>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</si>
  <si>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</si>
  <si>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</si>
  <si>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</si>
  <si>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</si>
  <si>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</si>
  <si>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</si>
  <si>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</si>
  <si>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</si>
  <si>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</si>
  <si>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</si>
  <si>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</si>
  <si>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</si>
  <si>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</si>
  <si>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</si>
  <si>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</si>
  <si>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</si>
  <si>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</si>
  <si>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</si>
  <si>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</si>
  <si>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</si>
  <si>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</si>
  <si>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</si>
  <si>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</si>
  <si>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</si>
  <si>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</si>
  <si>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</si>
  <si>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</si>
  <si>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</si>
  <si>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</si>
  <si>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</si>
  <si>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</si>
  <si>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</si>
  <si>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</si>
  <si>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</si>
  <si>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</si>
  <si>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</si>
  <si>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</si>
  <si>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</si>
  <si>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</si>
  <si>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</si>
  <si>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</si>
  <si>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</si>
  <si>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</si>
  <si>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</si>
  <si>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</si>
  <si>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</si>
  <si>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</si>
  <si>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</si>
  <si>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</si>
  <si>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</si>
  <si>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</si>
  <si>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</si>
  <si>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</si>
  <si>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</si>
  <si>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</si>
  <si>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</si>
  <si>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</si>
  <si>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</si>
  <si>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</si>
  <si>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</si>
  <si>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</si>
  <si>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</si>
  <si>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</si>
  <si>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</si>
  <si>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</si>
  <si>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</si>
  <si>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</si>
  <si>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</si>
  <si>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</si>
  <si>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</si>
  <si>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</si>
  <si>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</si>
  <si>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</si>
  <si>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</si>
  <si>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</si>
  <si>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</si>
  <si>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</si>
  <si>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</si>
  <si>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</si>
  <si>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</si>
  <si>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</si>
  <si>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</si>
  <si>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</si>
  <si>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</si>
  <si>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</si>
  <si>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</si>
  <si>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</si>
  <si>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</si>
  <si>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</si>
  <si>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</si>
  <si>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</si>
  <si>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</si>
  <si>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</si>
  <si>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</si>
  <si>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</si>
  <si>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</si>
  <si>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</si>
  <si>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</si>
  <si>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</si>
  <si>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</si>
  <si>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</si>
  <si>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</si>
  <si>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</si>
  <si>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</si>
  <si>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</si>
  <si>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</si>
  <si>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</si>
  <si>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</si>
  <si>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</si>
  <si>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</si>
  <si>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</si>
  <si>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</si>
  <si>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</si>
  <si>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</si>
  <si>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</si>
  <si>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</si>
  <si>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</si>
  <si>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</si>
  <si>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</si>
  <si>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</si>
  <si>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</si>
  <si>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</si>
  <si>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</si>
  <si>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</si>
  <si>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</si>
  <si>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</si>
  <si>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</si>
  <si>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</si>
  <si>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</si>
  <si>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</si>
  <si>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</si>
  <si>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</si>
  <si>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</si>
  <si>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</si>
  <si>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</si>
  <si>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</si>
  <si>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</si>
  <si>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</si>
  <si>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</si>
  <si>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</si>
  <si>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</si>
  <si>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</si>
  <si>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</si>
  <si>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</si>
  <si>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</si>
  <si>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</si>
  <si>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</si>
  <si>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</si>
  <si>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</si>
  <si>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</si>
  <si>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</si>
  <si>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</si>
  <si>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</si>
  <si>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</si>
  <si>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</si>
  <si>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</si>
  <si>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</si>
  <si>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</si>
  <si>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</si>
  <si>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</si>
  <si>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</si>
  <si>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</si>
  <si>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</si>
  <si>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</si>
  <si>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</si>
  <si>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</si>
  <si>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</si>
  <si>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</si>
  <si>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</si>
  <si>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</si>
  <si>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</si>
  <si>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</si>
  <si>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</si>
  <si>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</si>
  <si>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</si>
  <si>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</si>
  <si>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</si>
  <si>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</si>
  <si>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</si>
  <si>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</si>
  <si>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</si>
  <si>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</si>
  <si>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</si>
  <si>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</si>
  <si>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</si>
  <si>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</si>
  <si>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</si>
  <si>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</si>
  <si>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</si>
  <si>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</si>
  <si>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</si>
  <si>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</si>
  <si>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</si>
  <si>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</si>
  <si>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</si>
  <si>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</si>
  <si>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</si>
  <si>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</si>
  <si>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</si>
  <si>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</si>
  <si>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</si>
  <si>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</si>
  <si>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</si>
  <si>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</si>
  <si>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</si>
  <si>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</si>
  <si>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</si>
  <si>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</si>
  <si>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</si>
  <si>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</si>
  <si>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</si>
  <si>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</si>
  <si>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</si>
  <si>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</si>
  <si>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</si>
  <si>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</si>
  <si>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</si>
  <si>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</si>
  <si>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</si>
  <si>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</si>
  <si>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</si>
  <si>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</si>
  <si>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</si>
  <si>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</si>
  <si>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</si>
  <si>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</si>
  <si>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</si>
  <si>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</si>
  <si>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</si>
  <si>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</si>
  <si>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</si>
  <si>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</si>
  <si>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</si>
  <si>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</si>
  <si>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</si>
  <si>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</si>
  <si>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</si>
  <si>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</si>
  <si>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</si>
  <si>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</si>
  <si>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</si>
  <si>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</si>
  <si>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</si>
  <si>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</si>
  <si>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</si>
  <si>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</si>
  <si>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</si>
  <si>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</si>
  <si>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</si>
  <si>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</si>
  <si>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</si>
  <si>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</si>
  <si>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</si>
  <si>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</si>
  <si>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</si>
  <si>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</si>
  <si>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</si>
  <si>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</si>
  <si>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</si>
  <si>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</si>
  <si>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</si>
  <si>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</si>
  <si>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</si>
  <si>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</si>
  <si>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</si>
  <si>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</si>
  <si>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</si>
  <si>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</si>
  <si>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</si>
  <si>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</si>
  <si>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</si>
  <si>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</si>
  <si>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</si>
  <si>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</si>
  <si>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</si>
  <si>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</si>
  <si>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</si>
  <si>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</si>
  <si>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</si>
  <si>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</si>
  <si>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</si>
  <si>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</si>
  <si>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</si>
  <si>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</si>
  <si>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</si>
  <si>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</si>
  <si>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</si>
  <si>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</si>
  <si>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</si>
  <si>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</si>
  <si>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</si>
  <si>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</si>
  <si>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</si>
  <si>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</si>
  <si>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</si>
  <si>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</si>
  <si>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</si>
  <si>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</si>
  <si>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</si>
  <si>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</si>
  <si>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</si>
  <si>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</si>
  <si>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</si>
  <si>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</si>
  <si>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</si>
  <si>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</si>
  <si>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</si>
  <si>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</si>
  <si>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</si>
  <si>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</si>
  <si>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</si>
  <si>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</si>
  <si>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</si>
  <si>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</si>
  <si>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</si>
  <si>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</si>
  <si>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</si>
  <si>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</si>
  <si>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</si>
  <si>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</si>
  <si>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</si>
  <si>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</si>
  <si>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</si>
  <si>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</si>
  <si>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</si>
  <si>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</si>
  <si>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</si>
  <si>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</si>
  <si>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</si>
  <si>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</si>
  <si>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</si>
  <si>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</si>
  <si>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</si>
  <si>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</si>
  <si>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</si>
  <si>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</si>
  <si>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</si>
  <si>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</si>
  <si>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</si>
  <si>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</si>
  <si>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</si>
  <si>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</si>
  <si>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</si>
  <si>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</si>
  <si>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</si>
  <si>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</si>
  <si>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</si>
  <si>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</si>
  <si>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</si>
  <si>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</si>
  <si>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</si>
  <si>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</si>
  <si>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</si>
  <si>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</si>
  <si>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</si>
  <si>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</si>
  <si>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</si>
  <si>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</si>
  <si>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</si>
  <si>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</si>
  <si>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</si>
  <si>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</si>
  <si>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</si>
  <si>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</si>
  <si>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</si>
  <si>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</si>
  <si>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</si>
  <si>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</si>
  <si>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</si>
  <si>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</si>
  <si>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</si>
  <si>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</si>
  <si>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</si>
  <si>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</si>
  <si>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</si>
  <si>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</si>
  <si>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</si>
  <si>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</si>
  <si>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</si>
  <si>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</si>
  <si>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</si>
  <si>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</si>
  <si>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</si>
  <si>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</si>
  <si>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</si>
  <si>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</si>
  <si>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</si>
  <si>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</si>
  <si>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</si>
  <si>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</si>
  <si>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</si>
  <si>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</si>
  <si>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</si>
  <si>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</si>
  <si>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</si>
  <si>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</si>
  <si>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</si>
  <si>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</si>
  <si>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</si>
  <si>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</si>
  <si>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</si>
  <si>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</si>
  <si>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</si>
  <si>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</si>
  <si>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</si>
  <si>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</si>
  <si>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</si>
  <si>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</si>
  <si>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</si>
  <si>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</si>
  <si>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</si>
  <si>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</si>
  <si>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</si>
  <si>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</si>
  <si>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</si>
  <si>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</si>
  <si>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</si>
  <si>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</si>
  <si>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</si>
  <si>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</si>
  <si>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</si>
  <si>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</si>
  <si>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</si>
  <si>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</si>
  <si>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</si>
  <si>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</si>
  <si>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</si>
  <si>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</si>
  <si>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</si>
  <si>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</si>
  <si>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</si>
  <si>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</si>
  <si>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</si>
  <si>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</si>
  <si>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</si>
  <si>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</si>
  <si>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</si>
  <si>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</si>
  <si>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</si>
  <si>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</si>
  <si>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</si>
  <si>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</si>
  <si>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</si>
  <si>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</si>
  <si>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</si>
  <si>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</si>
  <si>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</si>
  <si>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</si>
  <si>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</si>
  <si>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</si>
  <si>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</si>
  <si>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</si>
  <si>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</si>
  <si>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</si>
  <si>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</si>
  <si>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</si>
  <si>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</si>
  <si>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</si>
  <si>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</si>
  <si>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</si>
  <si>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</si>
  <si>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</si>
  <si>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</si>
  <si>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</si>
  <si>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</si>
  <si>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</si>
  <si>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</si>
  <si>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</si>
  <si>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</si>
  <si>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</si>
  <si>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</si>
  <si>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</si>
  <si>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</si>
  <si>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</si>
  <si>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</si>
  <si>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</si>
  <si>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</si>
  <si>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</si>
  <si>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</si>
  <si>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</si>
  <si>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</si>
  <si>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</si>
  <si>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</si>
  <si>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</si>
  <si>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</si>
  <si>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</si>
  <si>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</si>
  <si>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</si>
  <si>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</si>
  <si>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</si>
  <si>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</si>
  <si>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</si>
  <si>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</si>
  <si>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</si>
  <si>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</si>
  <si>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</si>
  <si>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</si>
  <si>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</si>
  <si>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</si>
  <si>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</si>
  <si>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</si>
  <si>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</si>
  <si>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</si>
  <si>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</si>
  <si>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</si>
  <si>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</si>
  <si>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</si>
  <si>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</si>
  <si>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</si>
  <si>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</si>
  <si>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</si>
  <si>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</si>
  <si>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</si>
  <si>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</si>
  <si>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</si>
  <si>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</si>
  <si>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</si>
  <si>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</si>
  <si>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</si>
  <si>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</si>
  <si>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</si>
  <si>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</si>
  <si>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</si>
  <si>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</si>
  <si>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</si>
  <si>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</si>
  <si>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</si>
  <si>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</si>
  <si>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</si>
  <si>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</si>
  <si>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</si>
  <si>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</si>
  <si>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</si>
  <si>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</si>
  <si>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</si>
  <si>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</si>
  <si>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</si>
  <si>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</si>
  <si>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</si>
  <si>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</si>
  <si>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</si>
  <si>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</si>
  <si>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</si>
  <si>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</si>
  <si>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</si>
  <si>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</si>
  <si>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</si>
  <si>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</si>
  <si>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</si>
  <si>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</si>
  <si>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</si>
  <si>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</si>
  <si>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</si>
  <si>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</si>
  <si>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</si>
  <si>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</si>
  <si>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</si>
  <si>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</si>
  <si>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</si>
  <si>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</si>
  <si>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</si>
  <si>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</si>
  <si>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</si>
  <si>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</si>
  <si>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</si>
  <si>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</si>
  <si>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</si>
  <si>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</si>
  <si>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</si>
  <si>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</si>
  <si>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</si>
  <si>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</si>
  <si>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</si>
  <si>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</si>
  <si>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</si>
  <si>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</si>
  <si>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</si>
  <si>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</si>
  <si>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</si>
  <si>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</si>
  <si>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</si>
  <si>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</si>
  <si>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</si>
  <si>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</si>
  <si>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</si>
  <si>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</si>
  <si>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</si>
  <si>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</si>
  <si>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</si>
  <si>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</si>
  <si>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</si>
  <si>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</si>
  <si>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</si>
  <si>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</si>
  <si>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</si>
  <si>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</si>
  <si>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</si>
  <si>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</si>
  <si>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</si>
  <si>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</si>
  <si>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</si>
  <si>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</si>
  <si>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</si>
  <si>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</si>
  <si>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</si>
  <si>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</si>
  <si>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</si>
  <si>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</si>
  <si>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</si>
  <si>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</si>
  <si>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</si>
  <si>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</si>
  <si>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</si>
  <si>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</si>
  <si>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</si>
  <si>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</si>
  <si>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</si>
  <si>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</si>
  <si>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</si>
  <si>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</si>
  <si>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</si>
  <si>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</si>
  <si>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</si>
  <si>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</si>
  <si>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</si>
  <si>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</si>
  <si>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</si>
  <si>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</si>
  <si>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</si>
  <si>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</si>
  <si>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</si>
  <si>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</si>
  <si>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</si>
  <si>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</si>
  <si>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</si>
  <si>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</si>
  <si>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</si>
  <si>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</si>
  <si>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</si>
  <si>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</si>
  <si>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</si>
  <si>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</si>
  <si>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</si>
  <si>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</si>
  <si>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</si>
  <si>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</si>
  <si>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</si>
  <si>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</si>
  <si>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</si>
  <si>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</si>
  <si>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</si>
  <si>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</si>
  <si>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</si>
  <si>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</si>
  <si>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</si>
  <si>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</si>
  <si>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</si>
  <si>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</si>
  <si>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</si>
  <si>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</si>
  <si>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</si>
  <si>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</si>
  <si>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</si>
  <si>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</si>
  <si>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</si>
  <si>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</si>
  <si>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</si>
  <si>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</si>
  <si>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</si>
  <si>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</si>
  <si>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</si>
  <si>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</si>
  <si>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</si>
  <si>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</si>
  <si>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</si>
  <si>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</si>
  <si>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</si>
  <si>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</si>
  <si>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</si>
  <si>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</si>
  <si>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</si>
  <si>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</si>
  <si>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</si>
  <si>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</si>
  <si>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</si>
  <si>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</si>
  <si>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</si>
  <si>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</si>
  <si>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</si>
  <si>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</si>
  <si>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</si>
  <si>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</si>
  <si>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</si>
  <si>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</si>
  <si>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</si>
  <si>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</si>
  <si>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</si>
  <si>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</si>
  <si>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</si>
  <si>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</si>
  <si>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</si>
  <si>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</si>
  <si>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</si>
  <si>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</si>
  <si>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</si>
  <si>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</si>
  <si>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</si>
  <si>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</si>
  <si>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</si>
  <si>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</si>
  <si>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</si>
  <si>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</si>
  <si>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</si>
  <si>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</si>
  <si>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</si>
  <si>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</si>
  <si>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</si>
  <si>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</si>
  <si>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</si>
  <si>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</si>
  <si>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</si>
  <si>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</si>
  <si>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</si>
  <si>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</si>
  <si>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</si>
  <si>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</si>
  <si>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</si>
  <si>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</si>
  <si>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</si>
  <si>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</si>
  <si>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</si>
  <si>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</si>
  <si>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</si>
  <si>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</si>
  <si>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</si>
  <si>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</si>
  <si>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</si>
  <si>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</si>
  <si>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</si>
  <si>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</si>
  <si>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</si>
  <si>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</si>
  <si>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</si>
  <si>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</si>
  <si>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</si>
  <si>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</si>
  <si>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</si>
  <si>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</si>
  <si>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</si>
  <si>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</si>
  <si>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</si>
  <si>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</si>
  <si>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</si>
  <si>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</si>
  <si>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</si>
  <si>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</si>
  <si>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</si>
  <si>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</si>
  <si>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</si>
  <si>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</si>
  <si>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</si>
  <si>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</si>
  <si>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</si>
  <si>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</si>
  <si>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</si>
  <si>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</si>
  <si>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</si>
  <si>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</si>
  <si>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</si>
  <si>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</si>
  <si>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</si>
  <si>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</si>
  <si>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</si>
  <si>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</si>
  <si>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</si>
  <si>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</si>
  <si>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</si>
  <si>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</si>
  <si>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</si>
  <si>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</si>
  <si>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</si>
  <si>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</si>
  <si>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</si>
  <si>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</si>
  <si>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</si>
  <si>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</si>
  <si>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</si>
  <si>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</si>
  <si>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</si>
  <si>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</si>
  <si>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</si>
  <si>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</si>
  <si>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</si>
  <si>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</si>
  <si>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</si>
  <si>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</si>
  <si>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</si>
  <si>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</si>
  <si>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</si>
  <si>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</si>
  <si>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</si>
  <si>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</si>
  <si>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</si>
  <si>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</si>
  <si>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</si>
  <si>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</si>
  <si>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</si>
  <si>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</si>
  <si>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</si>
  <si>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</si>
  <si>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</si>
  <si>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</si>
  <si>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</si>
  <si>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</si>
  <si>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</si>
  <si>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</si>
  <si>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</si>
  <si>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</si>
  <si>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</si>
  <si>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</si>
  <si>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</si>
  <si>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</si>
  <si>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</si>
  <si>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</si>
  <si>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</si>
  <si>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</si>
  <si>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</si>
  <si>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</si>
  <si>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</si>
  <si>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</si>
  <si>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</si>
  <si>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</si>
  <si>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</si>
  <si>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</si>
  <si>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</si>
  <si>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</si>
  <si>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</si>
  <si>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</si>
  <si>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</si>
  <si>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</si>
  <si>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</si>
  <si>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</si>
  <si>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</si>
  <si>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</si>
  <si>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</si>
  <si>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</si>
  <si>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</si>
  <si>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</si>
  <si>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</si>
  <si>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</si>
  <si>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</si>
  <si>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</si>
  <si>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</si>
  <si>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</si>
  <si>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</si>
  <si>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</si>
  <si>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</si>
  <si>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</si>
  <si>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</si>
  <si>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</si>
  <si>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</si>
  <si>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</si>
  <si>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</si>
  <si>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</si>
  <si>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</si>
  <si>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</si>
  <si>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</si>
  <si>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</si>
  <si>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</si>
  <si>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</si>
  <si>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</si>
  <si>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</si>
  <si>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</si>
  <si>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</si>
  <si>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</si>
  <si>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</si>
  <si>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</si>
  <si>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</si>
  <si>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</si>
  <si>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</si>
  <si>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</si>
  <si>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</si>
  <si>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</si>
  <si>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</si>
  <si>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</si>
  <si>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</si>
  <si>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</si>
  <si>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</si>
  <si>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</si>
  <si>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</si>
  <si>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</si>
  <si>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</si>
  <si>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</si>
  <si>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</si>
  <si>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</si>
  <si>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</si>
  <si>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</si>
  <si>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</si>
  <si>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</si>
  <si>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</si>
  <si>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</si>
  <si>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</si>
  <si>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</si>
  <si>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</si>
  <si>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</si>
  <si>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</si>
  <si>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</si>
  <si>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</si>
  <si>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</si>
  <si>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</si>
  <si>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</si>
  <si>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</si>
  <si>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</si>
  <si>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</si>
  <si>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</si>
  <si>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</si>
  <si>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</si>
  <si>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</si>
  <si>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</si>
  <si>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</si>
  <si>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</si>
  <si>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</si>
  <si>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</si>
  <si>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</si>
  <si>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</si>
  <si>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</si>
  <si>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</si>
  <si>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</si>
  <si>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</si>
  <si>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</si>
  <si>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</si>
  <si>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</si>
  <si>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</si>
  <si>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</si>
  <si>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</si>
  <si>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</si>
  <si>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</si>
  <si>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</si>
  <si>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</si>
  <si>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</si>
  <si>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</si>
  <si>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</si>
  <si>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</si>
  <si>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</si>
  <si>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</si>
  <si>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</si>
  <si>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</si>
  <si>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</si>
  <si>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</si>
  <si>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</si>
  <si>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</si>
  <si>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</si>
  <si>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</si>
  <si>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</si>
  <si>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</si>
  <si>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</si>
  <si>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</si>
  <si>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</si>
  <si>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</si>
  <si>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</si>
  <si>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</si>
  <si>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</si>
  <si>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</si>
  <si>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</si>
  <si>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</si>
  <si>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</si>
  <si>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</si>
  <si>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</si>
  <si>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</si>
  <si>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</si>
  <si>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</si>
  <si>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</si>
  <si>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</si>
  <si>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</si>
  <si>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</si>
  <si>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</si>
  <si>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</si>
  <si>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</si>
  <si>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</si>
  <si>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</si>
  <si>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</si>
  <si>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</si>
  <si>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</si>
  <si>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</si>
  <si>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</si>
  <si>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</si>
  <si>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</si>
  <si>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</si>
  <si>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</si>
  <si>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</si>
  <si>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</si>
  <si>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</si>
  <si>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</si>
  <si>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</si>
  <si>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</si>
  <si>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</si>
  <si>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</si>
  <si>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</si>
  <si>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</si>
  <si>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</si>
  <si>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</si>
  <si>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</si>
  <si>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</si>
  <si>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</si>
  <si>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</si>
  <si>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</si>
  <si>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</si>
  <si>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</si>
  <si>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</si>
  <si>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</si>
  <si>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</si>
  <si>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</si>
  <si>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</si>
  <si>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</si>
  <si>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</si>
  <si>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</si>
  <si>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</si>
  <si>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</si>
  <si>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</si>
  <si>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</si>
  <si>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</si>
  <si>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</si>
  <si>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</si>
  <si>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</si>
  <si>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</si>
  <si>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</si>
  <si>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</si>
  <si>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</si>
  <si>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</si>
  <si>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</si>
  <si>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</si>
  <si>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</si>
  <si>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</si>
  <si>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</si>
  <si>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</si>
  <si>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</si>
  <si>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</si>
  <si>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</si>
  <si>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</si>
  <si>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</si>
  <si>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</si>
  <si>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</si>
  <si>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</si>
  <si>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</si>
  <si>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</si>
  <si>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</si>
  <si>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</si>
  <si>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</si>
  <si>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</si>
  <si>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</si>
  <si>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</si>
  <si>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</si>
  <si>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</si>
  <si>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</si>
  <si>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</si>
  <si>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</si>
  <si>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</si>
  <si>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</si>
  <si>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</si>
  <si>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</si>
  <si>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</si>
  <si>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</si>
  <si>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</si>
  <si>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</si>
  <si>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</si>
  <si>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</si>
  <si>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</si>
  <si>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</si>
  <si>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</si>
  <si>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</si>
  <si>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</si>
  <si>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</si>
  <si>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</si>
  <si>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</si>
  <si>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</si>
  <si>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</si>
  <si>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</si>
  <si>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</si>
  <si>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</si>
  <si>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</si>
  <si>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</si>
  <si>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</si>
  <si>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</si>
  <si>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</si>
  <si>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</si>
  <si>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</si>
  <si>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</si>
  <si>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</si>
  <si>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</si>
  <si>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</si>
  <si>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</si>
  <si>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</si>
  <si>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</si>
  <si>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</si>
  <si>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</si>
  <si>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</si>
  <si>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</si>
  <si>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</si>
  <si>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</si>
  <si>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</si>
  <si>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</si>
  <si>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</si>
  <si>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</si>
  <si>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</si>
  <si>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</si>
  <si>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</si>
  <si>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</si>
  <si>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</si>
  <si>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</si>
  <si>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</si>
  <si>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</si>
  <si>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</si>
  <si>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</si>
  <si>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</si>
  <si>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</si>
  <si>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</si>
  <si>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</si>
  <si>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</si>
  <si>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</si>
  <si>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</si>
  <si>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</si>
  <si>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</si>
  <si>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</si>
  <si>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</si>
  <si>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</si>
  <si>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</si>
  <si>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</si>
  <si>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</si>
  <si>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</si>
  <si>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</si>
  <si>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</si>
  <si>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</si>
  <si>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</si>
  <si>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</si>
  <si>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</si>
  <si>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</si>
  <si>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</si>
  <si>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</si>
  <si>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</si>
  <si>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</si>
  <si>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</si>
  <si>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</si>
  <si>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</si>
  <si>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</si>
  <si>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</si>
  <si>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</si>
  <si>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</si>
  <si>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</si>
  <si>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</si>
  <si>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</si>
  <si>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</si>
  <si>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</si>
  <si>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</si>
  <si>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</si>
  <si>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</si>
  <si>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</si>
  <si>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</si>
  <si>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</si>
  <si>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</si>
  <si>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</si>
  <si>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</si>
  <si>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</si>
  <si>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</si>
  <si>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</si>
  <si>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</si>
  <si>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</si>
  <si>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</si>
  <si>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</si>
  <si>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</si>
  <si>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</si>
  <si>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</si>
  <si>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</si>
  <si>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</si>
  <si>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</si>
  <si>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</si>
  <si>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</si>
  <si>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</si>
  <si>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</si>
  <si>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</si>
  <si>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</si>
  <si>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</si>
  <si>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</si>
  <si>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</si>
  <si>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</si>
  <si>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</si>
  <si>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</si>
  <si>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</si>
  <si>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</si>
  <si>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</si>
  <si>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</si>
  <si>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</si>
  <si>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</si>
  <si>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</si>
  <si>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</si>
  <si>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</si>
  <si>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</si>
  <si>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</si>
  <si>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</si>
  <si>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</si>
  <si>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</si>
  <si>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</si>
  <si>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</si>
  <si>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</si>
  <si>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</si>
  <si>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</si>
  <si>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</si>
  <si>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</si>
  <si>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</si>
  <si>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</si>
  <si>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</si>
  <si>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</si>
  <si>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</si>
  <si>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</si>
  <si>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</si>
  <si>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</si>
  <si>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</si>
  <si>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</si>
  <si>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</si>
  <si>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</si>
  <si>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</si>
  <si>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</si>
  <si>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</si>
  <si>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</si>
  <si>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</si>
  <si>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</si>
  <si>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</si>
  <si>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</si>
  <si>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</si>
  <si>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</si>
  <si>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</si>
  <si>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</si>
  <si>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</si>
  <si>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</si>
  <si>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</si>
  <si>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</si>
  <si>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</si>
  <si>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</si>
  <si>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</si>
  <si>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</si>
  <si>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</si>
  <si>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</si>
  <si>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</si>
  <si>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</si>
  <si>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</si>
  <si>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</si>
  <si>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</si>
  <si>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</si>
  <si>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</si>
  <si>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</si>
  <si>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</si>
  <si>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</si>
  <si>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</si>
  <si>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</si>
  <si>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</si>
  <si>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</si>
  <si>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</si>
  <si>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</si>
  <si>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</si>
  <si>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</si>
  <si>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</si>
  <si>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</si>
  <si>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</si>
  <si>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</si>
  <si>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</si>
  <si>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</si>
  <si>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</si>
  <si>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</si>
  <si>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</si>
  <si>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</si>
  <si>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</si>
  <si>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</si>
  <si>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</si>
  <si>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</si>
  <si>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</si>
  <si>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</si>
  <si>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</si>
  <si>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</si>
  <si>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</si>
  <si>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</si>
  <si>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</si>
  <si>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</si>
  <si>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</si>
  <si>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</si>
  <si>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</si>
  <si>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</si>
  <si>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</si>
  <si>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</si>
  <si>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</si>
  <si>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</si>
  <si>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</si>
  <si>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</si>
  <si>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</si>
  <si>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</si>
  <si>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</si>
  <si>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</si>
  <si>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</si>
  <si>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</si>
  <si>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</si>
  <si>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</si>
  <si>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</si>
  <si>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</si>
  <si>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</si>
  <si>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</si>
  <si>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</si>
  <si>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</si>
  <si>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</si>
  <si>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</si>
  <si>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</si>
  <si>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</si>
  <si>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</si>
  <si>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</si>
  <si>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</si>
  <si>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</si>
  <si>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</si>
  <si>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</si>
  <si>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</si>
  <si>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</si>
  <si>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</si>
  <si>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</si>
  <si>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</si>
  <si>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</si>
  <si>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</si>
  <si>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</si>
  <si>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</si>
  <si>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</si>
  <si>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</si>
  <si>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</si>
  <si>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</si>
  <si>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</si>
  <si>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</si>
  <si>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</si>
  <si>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</si>
  <si>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</si>
  <si>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</si>
  <si>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</si>
  <si>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</si>
  <si>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</si>
  <si>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</si>
  <si>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</si>
  <si>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</si>
  <si>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</si>
  <si>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</si>
  <si>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</si>
  <si>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</si>
  <si>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</si>
  <si>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</si>
  <si>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</si>
  <si>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</si>
  <si>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</si>
  <si>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</si>
  <si>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</si>
  <si>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</si>
  <si>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</si>
  <si>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</si>
  <si>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</si>
  <si>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</si>
  <si>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</si>
  <si>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</si>
  <si>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</si>
  <si>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</si>
  <si>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</si>
  <si>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</si>
  <si>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</si>
  <si>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</si>
  <si>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</si>
  <si>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</si>
  <si>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</si>
  <si>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</si>
  <si>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</si>
  <si>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</si>
  <si>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</si>
  <si>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</si>
  <si>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</si>
  <si>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</si>
  <si>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</si>
  <si>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</si>
  <si>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</si>
  <si>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</si>
  <si>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</si>
  <si>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</si>
  <si>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</si>
  <si>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</si>
  <si>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</si>
  <si>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</si>
  <si>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</si>
  <si>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</si>
  <si>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</si>
  <si>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</si>
  <si>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</si>
  <si>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</si>
  <si>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</si>
  <si>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</si>
  <si>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</si>
  <si>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</si>
  <si>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</si>
  <si>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</si>
  <si>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</si>
  <si>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</si>
  <si>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</si>
  <si>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</si>
  <si>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</si>
  <si>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</si>
  <si>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</si>
  <si>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</si>
  <si>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</si>
  <si>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</si>
  <si>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</si>
  <si>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</si>
  <si>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</si>
  <si>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</si>
  <si>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</si>
  <si>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</si>
  <si>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</si>
  <si>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</si>
  <si>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</si>
  <si>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</si>
  <si>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</si>
  <si>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</si>
  <si>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</si>
  <si>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</si>
  <si>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</si>
  <si>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</si>
  <si>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</si>
  <si>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</si>
  <si>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</si>
  <si>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</si>
  <si>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</si>
  <si>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</si>
  <si>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</si>
  <si>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</si>
  <si>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</si>
  <si>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</si>
  <si>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</si>
  <si>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</si>
  <si>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</si>
  <si>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</si>
  <si>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</si>
  <si>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</si>
  <si>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</si>
  <si>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</si>
  <si>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</si>
  <si>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</si>
  <si>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</si>
  <si>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</si>
  <si>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</si>
  <si>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</si>
  <si>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</si>
  <si>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</si>
  <si>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</si>
  <si>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</si>
  <si>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</si>
  <si>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</si>
  <si>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</si>
  <si>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</si>
  <si>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</si>
  <si>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</si>
  <si>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</si>
  <si>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</si>
  <si>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</si>
  <si>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</si>
  <si>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</si>
  <si>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</si>
  <si>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</si>
  <si>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</si>
  <si>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</si>
  <si>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</si>
  <si>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</si>
  <si>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</si>
  <si>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</si>
  <si>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</si>
  <si>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</si>
  <si>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</si>
  <si>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</si>
  <si>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</si>
  <si>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</si>
  <si>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</si>
  <si>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</si>
  <si>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</si>
  <si>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</si>
  <si>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</si>
  <si>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</si>
  <si>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</si>
  <si>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</si>
  <si>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</si>
  <si>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</si>
  <si>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</si>
  <si>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</si>
  <si>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</si>
  <si>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</si>
  <si>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</si>
  <si>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</si>
  <si>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</si>
  <si>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</si>
  <si>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</si>
  <si>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</si>
  <si>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</si>
  <si>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</si>
  <si>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</si>
  <si>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</si>
  <si>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</si>
  <si>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</si>
  <si>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</si>
  <si>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</si>
  <si>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</si>
  <si>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</si>
  <si>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</si>
  <si>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</si>
  <si>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</si>
  <si>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</si>
  <si>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</si>
  <si>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</si>
  <si>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</si>
  <si>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</si>
  <si>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</si>
  <si>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</si>
  <si>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</si>
  <si>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</si>
  <si>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</si>
  <si>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</si>
  <si>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</si>
  <si>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</si>
  <si>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</si>
  <si>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</si>
  <si>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</si>
  <si>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</si>
  <si>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</si>
  <si>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</si>
  <si>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</si>
  <si>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</si>
  <si>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</si>
  <si>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</si>
  <si>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</si>
  <si>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</si>
  <si>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</si>
  <si>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</si>
  <si>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</si>
  <si>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</si>
  <si>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</si>
  <si>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</si>
  <si>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</si>
  <si>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</si>
  <si>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</si>
  <si>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</si>
  <si>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</si>
  <si>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</si>
  <si>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</si>
  <si>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</si>
  <si>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</si>
  <si>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</si>
  <si>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</si>
  <si>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</si>
  <si>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</si>
  <si>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</si>
  <si>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</si>
  <si>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</si>
  <si>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</si>
  <si>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</si>
  <si>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</si>
  <si>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</si>
  <si>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</si>
  <si>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</si>
  <si>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</si>
  <si>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</si>
  <si>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</si>
  <si>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</si>
  <si>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</si>
  <si>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</si>
  <si>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</si>
  <si>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</si>
  <si>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</si>
  <si>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</si>
  <si>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</si>
  <si>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</si>
  <si>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</si>
  <si>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</si>
  <si>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</si>
  <si>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</si>
  <si>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</si>
  <si>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</si>
  <si>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</si>
  <si>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</si>
  <si>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</si>
  <si>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</si>
  <si>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</si>
  <si>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</si>
  <si>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</si>
  <si>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</si>
  <si>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</si>
  <si>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</si>
  <si>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</si>
  <si>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</si>
  <si>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</si>
  <si>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</si>
  <si>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</si>
  <si>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</si>
  <si>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</si>
  <si>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</si>
  <si>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</si>
  <si>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</si>
  <si>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</si>
  <si>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</si>
  <si>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</si>
  <si>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</si>
  <si>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</si>
  <si>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</si>
  <si>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</si>
  <si>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</si>
  <si>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</si>
  <si>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</si>
  <si>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</si>
  <si>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</si>
  <si>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</si>
  <si>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</si>
  <si>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</si>
  <si>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</si>
  <si>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</si>
  <si>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</si>
  <si>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</si>
  <si>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</si>
  <si>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</si>
  <si>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</si>
  <si>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</si>
  <si>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</si>
  <si>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</si>
  <si>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</si>
  <si>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</si>
  <si>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</si>
  <si>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</si>
  <si>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</si>
  <si>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</si>
  <si>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</si>
  <si>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</si>
  <si>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</si>
  <si>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</si>
  <si>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</si>
  <si>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</si>
  <si>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</si>
  <si>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</si>
  <si>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</si>
  <si>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</si>
  <si>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</si>
  <si>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</si>
  <si>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</si>
  <si>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</si>
  <si>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</si>
  <si>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</si>
  <si>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</si>
  <si>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</si>
  <si>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</si>
  <si>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</si>
  <si>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</si>
  <si>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</si>
  <si>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</si>
  <si>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</si>
  <si>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</si>
  <si>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</si>
  <si>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</si>
  <si>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</si>
  <si>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</si>
  <si>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</si>
  <si>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</si>
  <si>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</si>
  <si>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</si>
  <si>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</si>
  <si>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</si>
  <si>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</si>
  <si>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</si>
  <si>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</si>
  <si>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</si>
  <si>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</si>
  <si>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</si>
  <si>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</si>
  <si>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</si>
  <si>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</si>
  <si>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</si>
  <si>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</si>
  <si>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</si>
  <si>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</si>
  <si>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</si>
  <si>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</si>
  <si>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</si>
  <si>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</si>
  <si>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</si>
  <si>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</si>
  <si>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</si>
  <si>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</si>
  <si>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</si>
  <si>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</si>
  <si>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</si>
  <si>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</si>
  <si>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</si>
  <si>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</si>
  <si>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</si>
  <si>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</si>
  <si>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</si>
  <si>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</si>
  <si>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</si>
  <si>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</si>
  <si>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</si>
  <si>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</si>
  <si>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</si>
  <si>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</si>
  <si>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</si>
  <si>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</si>
  <si>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</si>
  <si>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</si>
  <si>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</si>
  <si>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</si>
  <si>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</si>
  <si>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</si>
  <si>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</si>
  <si>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</si>
  <si>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</si>
  <si>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</si>
  <si>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</si>
  <si>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</si>
  <si>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</si>
  <si>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</si>
  <si>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</si>
  <si>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</si>
  <si>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</si>
  <si>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</si>
  <si>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</si>
  <si>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</si>
  <si>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</si>
  <si>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</si>
  <si>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</si>
  <si>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</si>
  <si>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</si>
  <si>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</si>
  <si>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</si>
  <si>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</si>
  <si>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</si>
  <si>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</si>
  <si>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</si>
  <si>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</si>
  <si>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</si>
  <si>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</si>
  <si>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</si>
  <si>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</si>
  <si>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</si>
  <si>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</si>
  <si>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</si>
  <si>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</si>
  <si>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</si>
  <si>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</si>
  <si>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</si>
  <si>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</si>
  <si>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</si>
  <si>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</si>
  <si>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</si>
  <si>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</si>
  <si>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</si>
  <si>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</si>
  <si>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</si>
  <si>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</si>
  <si>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</si>
  <si>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</si>
  <si>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</si>
  <si>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</si>
  <si>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</si>
  <si>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</si>
  <si>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</si>
  <si>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</si>
  <si>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</si>
  <si>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</si>
  <si>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</si>
  <si>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</si>
  <si>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</si>
  <si>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</si>
  <si>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</si>
  <si>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</si>
  <si>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</si>
  <si>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</si>
  <si>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</si>
  <si>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</si>
  <si>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</si>
  <si>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</si>
  <si>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</si>
  <si>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</si>
  <si>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</si>
  <si>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</si>
  <si>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</si>
  <si>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</si>
  <si>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</si>
  <si>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</si>
  <si>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</si>
  <si>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</si>
  <si>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</si>
  <si>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</si>
  <si>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</si>
  <si>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</si>
  <si>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</si>
  <si>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</si>
  <si>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</si>
  <si>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</si>
  <si>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</si>
  <si>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</si>
  <si>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</si>
  <si>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</si>
  <si>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</si>
  <si>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</si>
  <si>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</si>
  <si>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</si>
  <si>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</si>
  <si>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</si>
  <si>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</si>
  <si>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</si>
  <si>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</si>
  <si>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</si>
  <si>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</si>
  <si>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</si>
  <si>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</si>
  <si>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</si>
  <si>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</si>
  <si>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</si>
  <si>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</si>
  <si>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</si>
  <si>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</si>
  <si>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</si>
  <si>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</si>
  <si>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</si>
  <si>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</si>
  <si>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</si>
  <si>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</si>
  <si>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</si>
  <si>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</si>
  <si>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</si>
  <si>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</si>
  <si>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</si>
  <si>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</si>
  <si>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</si>
  <si>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</si>
  <si>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</si>
  <si>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</si>
  <si>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</si>
  <si>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</si>
  <si>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</si>
  <si>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</si>
  <si>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</si>
  <si>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</si>
  <si>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</si>
  <si>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</si>
  <si>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</si>
  <si>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</si>
  <si>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</si>
  <si>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</si>
  <si>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</si>
  <si>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</si>
  <si>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</si>
  <si>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</si>
  <si>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</si>
  <si>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</si>
  <si>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</si>
  <si>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</si>
  <si>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</si>
  <si>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</si>
  <si>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</si>
  <si>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</si>
  <si>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</si>
  <si>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</si>
  <si>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</si>
  <si>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</si>
  <si>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</si>
  <si>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</si>
  <si>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</si>
  <si>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</si>
  <si>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</si>
  <si>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</si>
  <si>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</si>
  <si>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</si>
  <si>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</si>
  <si>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</si>
  <si>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</si>
  <si>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</si>
  <si>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</si>
  <si>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</si>
  <si>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</si>
  <si>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</si>
  <si>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</si>
  <si>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</si>
  <si>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</si>
  <si>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</si>
  <si>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</si>
  <si>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</si>
  <si>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</si>
  <si>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</si>
  <si>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</si>
  <si>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</si>
  <si>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</si>
  <si>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</si>
  <si>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</si>
  <si>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</si>
  <si>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</si>
  <si>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</si>
  <si>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</si>
  <si>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</si>
  <si>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</si>
  <si>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</si>
  <si>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</si>
  <si>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</si>
  <si>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</si>
  <si>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</si>
  <si>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</si>
  <si>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</si>
  <si>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</si>
  <si>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</si>
  <si>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</si>
  <si>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</si>
  <si>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</si>
  <si>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</si>
  <si>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</si>
  <si>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</si>
  <si>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</si>
  <si>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</si>
  <si>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</si>
  <si>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</si>
  <si>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</si>
  <si>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</si>
  <si>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</si>
  <si>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</si>
  <si>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</si>
  <si>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</si>
  <si>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</si>
  <si>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</si>
  <si>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</si>
  <si>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</si>
  <si>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</si>
  <si>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</si>
  <si>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</si>
  <si>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</si>
  <si>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</si>
  <si>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</si>
  <si>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</si>
  <si>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</si>
  <si>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</si>
  <si>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</si>
  <si>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</si>
  <si>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</si>
  <si>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</si>
  <si>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</si>
  <si>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</si>
  <si>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</si>
  <si>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</si>
  <si>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</si>
  <si>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</si>
  <si>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</si>
  <si>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</si>
  <si>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</si>
  <si>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</si>
  <si>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</si>
  <si>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</si>
  <si>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</si>
  <si>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</si>
  <si>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</si>
  <si>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</si>
  <si>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</si>
  <si>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</si>
  <si>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</si>
  <si>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</si>
  <si>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</si>
  <si>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</si>
  <si>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</si>
  <si>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</si>
  <si>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</si>
  <si>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</si>
  <si>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</si>
  <si>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</si>
  <si>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</si>
  <si>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</si>
  <si>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</si>
  <si>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</si>
  <si>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</si>
  <si>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</si>
  <si>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</si>
  <si>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</si>
  <si>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</si>
  <si>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</si>
  <si>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</si>
  <si>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</si>
  <si>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</si>
  <si>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</si>
  <si>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</si>
  <si>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</si>
  <si>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</si>
  <si>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</si>
  <si>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</si>
  <si>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</si>
  <si>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</si>
  <si>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</si>
  <si>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</si>
  <si>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</si>
  <si>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</si>
  <si>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</si>
  <si>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</si>
  <si>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</si>
  <si>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</si>
  <si>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</si>
  <si>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</si>
  <si>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</si>
  <si>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</si>
  <si>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</si>
  <si>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</si>
  <si>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</si>
  <si>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</si>
  <si>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</si>
  <si>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</si>
  <si>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</si>
  <si>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</si>
  <si>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</si>
  <si>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</si>
  <si>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</si>
  <si>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</si>
  <si>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</si>
  <si>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</si>
  <si>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</si>
  <si>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</si>
  <si>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</si>
  <si>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</si>
  <si>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</si>
  <si>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</si>
  <si>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</si>
  <si>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</si>
  <si>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</si>
  <si>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</si>
  <si>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</si>
  <si>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</si>
  <si>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</si>
  <si>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</si>
  <si>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</si>
  <si>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</si>
  <si>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</si>
  <si>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</si>
  <si>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</si>
  <si>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</si>
  <si>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</si>
  <si>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</si>
  <si>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</si>
  <si>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</si>
  <si>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</si>
  <si>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</si>
  <si>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</si>
  <si>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</si>
  <si>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</si>
  <si>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</si>
  <si>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</si>
  <si>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</si>
  <si>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</si>
  <si>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</si>
  <si>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</si>
  <si>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</si>
  <si>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</si>
  <si>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</si>
  <si>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</si>
  <si>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</si>
  <si>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</si>
  <si>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</si>
  <si>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</si>
  <si>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</si>
  <si>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</si>
  <si>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</si>
  <si>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</si>
  <si>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</si>
  <si>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</si>
  <si>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</si>
  <si>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</si>
  <si>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</si>
  <si>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</si>
  <si>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</si>
  <si>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</si>
  <si>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</si>
  <si>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</si>
  <si>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</si>
  <si>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</si>
  <si>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</si>
  <si>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</si>
  <si>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</si>
  <si>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</si>
  <si>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</si>
  <si>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</si>
  <si>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</si>
  <si>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</si>
  <si>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</si>
  <si>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</si>
  <si>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</si>
  <si>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</si>
  <si>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</si>
  <si>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</si>
  <si>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</si>
  <si>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</si>
  <si>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</si>
  <si>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</si>
  <si>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</si>
  <si>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</si>
  <si>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</si>
  <si>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</si>
  <si>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</si>
  <si>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</si>
  <si>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</si>
  <si>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</si>
  <si>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</si>
  <si>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</si>
  <si>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</si>
  <si>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</si>
  <si>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</si>
  <si>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</si>
  <si>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</si>
  <si>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</si>
  <si>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</si>
  <si>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</si>
  <si>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</si>
  <si>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</si>
  <si>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</si>
  <si>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</si>
  <si>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</si>
  <si>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</si>
  <si>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</si>
  <si>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</si>
  <si>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</si>
  <si>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</si>
  <si>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</si>
  <si>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</si>
  <si>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</si>
  <si>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</si>
  <si>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</si>
  <si>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</si>
  <si>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</si>
  <si>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</si>
  <si>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</si>
  <si>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</si>
  <si>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</si>
  <si>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</si>
  <si>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</si>
  <si>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</si>
  <si>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</si>
  <si>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</si>
  <si>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</si>
  <si>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</si>
  <si>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</si>
  <si>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</si>
  <si>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</si>
  <si>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</si>
  <si>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</si>
  <si>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</si>
  <si>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</si>
  <si>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</si>
  <si>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</si>
  <si>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</si>
  <si>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</si>
  <si>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</si>
  <si>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</si>
  <si>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</si>
  <si>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</si>
  <si>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</si>
  <si>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</si>
  <si>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</si>
  <si>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</si>
  <si>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</si>
  <si>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</si>
  <si>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</si>
  <si>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</si>
  <si>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</si>
  <si>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</si>
  <si>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</si>
  <si>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</si>
  <si>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</si>
  <si>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</si>
  <si>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</si>
  <si>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</si>
  <si>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</si>
  <si>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</si>
  <si>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</si>
  <si>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</si>
  <si>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</si>
  <si>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</si>
  <si>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</si>
  <si>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</si>
  <si>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</si>
  <si>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</si>
  <si>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</si>
  <si>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</si>
  <si>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</si>
  <si>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</si>
  <si>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</si>
  <si>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</si>
  <si>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</si>
  <si>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</si>
  <si>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</si>
  <si>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</si>
  <si>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</si>
  <si>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</si>
  <si>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</si>
  <si>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</si>
  <si>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</si>
  <si>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</si>
  <si>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</si>
  <si>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</si>
  <si>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</si>
  <si>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</si>
  <si>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</si>
  <si>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</si>
  <si>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</si>
  <si>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</si>
  <si>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</si>
  <si>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</si>
  <si>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</si>
  <si>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</si>
  <si>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</si>
  <si>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</si>
  <si>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</si>
  <si>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</si>
  <si>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</si>
  <si>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</si>
  <si>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</si>
  <si>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</si>
  <si>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</si>
  <si>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</si>
  <si>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</si>
  <si>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</si>
  <si>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</si>
  <si>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</si>
  <si>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</si>
  <si>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</si>
  <si>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</si>
  <si>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</si>
  <si>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</si>
  <si>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</si>
  <si>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</si>
  <si>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</si>
  <si>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</si>
  <si>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</si>
  <si>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</si>
  <si>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</si>
  <si>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</si>
  <si>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</si>
  <si>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</si>
  <si>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</si>
  <si>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</si>
  <si>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</si>
  <si>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</si>
  <si>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</si>
  <si>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</si>
  <si>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</si>
  <si>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</si>
  <si>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</si>
  <si>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</si>
  <si>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</si>
  <si>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</si>
  <si>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</si>
  <si>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</si>
  <si>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</si>
  <si>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</si>
  <si>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</si>
  <si>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</si>
  <si>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</si>
  <si>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</si>
  <si>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</si>
  <si>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</si>
  <si>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</si>
  <si>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</si>
  <si>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</si>
  <si>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</si>
  <si>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</si>
  <si>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</si>
  <si>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</si>
  <si>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</si>
  <si>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</si>
  <si>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</si>
  <si>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</si>
  <si>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</si>
  <si>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</si>
  <si>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</si>
  <si>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</si>
  <si>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</si>
  <si>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</si>
  <si>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</si>
  <si>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</si>
  <si>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</si>
  <si>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</si>
  <si>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</si>
  <si>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</si>
  <si>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</si>
  <si>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</si>
  <si>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</si>
  <si>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</si>
  <si>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</si>
  <si>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</si>
  <si>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</si>
  <si>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</si>
  <si>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</si>
  <si>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</si>
  <si>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</si>
  <si>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</si>
  <si>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</si>
  <si>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</si>
  <si>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</si>
  <si>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</si>
  <si>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</si>
  <si>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</si>
  <si>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</si>
  <si>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</si>
  <si>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</si>
  <si>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</si>
  <si>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</si>
  <si>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</si>
  <si>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</si>
  <si>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</si>
  <si>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</si>
  <si>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</si>
  <si>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</si>
  <si>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</si>
  <si>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</si>
  <si>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</si>
  <si>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</si>
  <si>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</si>
  <si>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</si>
  <si>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</si>
  <si>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</si>
  <si>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</si>
  <si>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</si>
  <si>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</si>
  <si>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</si>
  <si>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</si>
  <si>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</si>
  <si>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</si>
  <si>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</si>
  <si>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</si>
  <si>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</si>
  <si>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</si>
  <si>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</si>
  <si>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</si>
  <si>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</si>
  <si>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</si>
  <si>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</si>
  <si>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</si>
  <si>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</si>
  <si>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</si>
  <si>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</si>
  <si>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</si>
  <si>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</si>
  <si>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</si>
  <si>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</si>
  <si>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</si>
  <si>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</si>
  <si>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</si>
  <si>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</si>
  <si>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</si>
  <si>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</si>
  <si>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</si>
  <si>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</si>
  <si>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</si>
  <si>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</si>
  <si>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</si>
  <si>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</si>
  <si>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</si>
  <si>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</si>
  <si>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</si>
  <si>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</si>
  <si>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</si>
  <si>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</si>
  <si>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</si>
  <si>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</si>
  <si>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</si>
  <si>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</si>
  <si>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</si>
  <si>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</si>
  <si>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</si>
  <si>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</si>
  <si>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</si>
  <si>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</si>
  <si>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</si>
  <si>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</si>
  <si>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</si>
  <si>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</si>
  <si>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</si>
  <si>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</si>
  <si>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</si>
  <si>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</si>
  <si>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</si>
  <si>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</si>
  <si>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</si>
  <si>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</si>
  <si>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</si>
  <si>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</si>
  <si>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</si>
  <si>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</si>
  <si>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</si>
  <si>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</si>
  <si>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</si>
  <si>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</si>
  <si>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</si>
  <si>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</si>
  <si>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</si>
  <si>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</si>
  <si>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</si>
  <si>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</si>
  <si>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</si>
  <si>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</si>
  <si>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</si>
  <si>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</si>
  <si>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</si>
  <si>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</si>
  <si>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</si>
  <si>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</si>
  <si>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</si>
  <si>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</si>
  <si>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</si>
  <si>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</si>
  <si>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</si>
  <si>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</si>
  <si>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</si>
  <si>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</si>
  <si>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</si>
  <si>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</si>
  <si>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</si>
  <si>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</si>
  <si>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</si>
  <si>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</si>
  <si>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</si>
  <si>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</si>
  <si>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</si>
  <si>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</si>
  <si>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</si>
  <si>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</si>
  <si>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</si>
  <si>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</si>
  <si>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</si>
  <si>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</si>
  <si>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</si>
  <si>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</si>
  <si>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</si>
  <si>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</si>
  <si>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</si>
  <si>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</si>
  <si>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</si>
  <si>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</si>
  <si>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</si>
  <si>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</si>
  <si>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</si>
  <si>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</si>
  <si>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</si>
  <si>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</si>
  <si>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</si>
  <si>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</si>
  <si>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</si>
  <si>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</si>
  <si>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</si>
  <si>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</si>
  <si>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</si>
  <si>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</si>
  <si>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</si>
  <si>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</si>
  <si>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</si>
  <si>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</si>
  <si>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</si>
  <si>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</si>
  <si>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</si>
  <si>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</si>
  <si>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</si>
  <si>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</si>
  <si>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</si>
  <si>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</si>
  <si>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</si>
  <si>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</si>
  <si>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</si>
  <si>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</si>
  <si>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</si>
  <si>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</si>
  <si>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</si>
  <si>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</si>
  <si>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</si>
  <si>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</si>
  <si>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</si>
  <si>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</si>
  <si>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</si>
  <si>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</si>
  <si>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</si>
  <si>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</si>
  <si>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</si>
  <si>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</si>
  <si>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</si>
  <si>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</si>
  <si>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</si>
  <si>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</si>
  <si>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</si>
  <si>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</si>
  <si>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</si>
  <si>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</si>
  <si>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</si>
  <si>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</si>
  <si>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</si>
  <si>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</si>
  <si>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</si>
  <si>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</si>
  <si>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</si>
  <si>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</si>
  <si>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</si>
  <si>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</si>
  <si>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</si>
  <si>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</si>
  <si>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</si>
  <si>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</si>
  <si>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</si>
  <si>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</si>
  <si>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</si>
  <si>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</si>
  <si>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</si>
  <si>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</si>
  <si>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</si>
  <si>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</si>
  <si>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</si>
  <si>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</si>
  <si>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</si>
  <si>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</si>
  <si>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</si>
  <si>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</si>
  <si>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</si>
  <si>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</si>
  <si>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</si>
  <si>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</si>
  <si>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</si>
  <si>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</si>
  <si>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</si>
  <si>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</si>
  <si>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</si>
  <si>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</si>
  <si>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</si>
  <si>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</si>
  <si>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</si>
  <si>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</si>
  <si>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</si>
  <si>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</si>
  <si>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</si>
  <si>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</si>
  <si>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</si>
  <si>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</si>
  <si>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</si>
  <si>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</si>
  <si>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</si>
  <si>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</si>
  <si>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</si>
  <si>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</si>
  <si>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</si>
  <si>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</si>
  <si>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</si>
  <si>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</si>
  <si>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</si>
  <si>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</si>
  <si>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</si>
  <si>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</si>
  <si>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</si>
  <si>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</si>
  <si>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</si>
  <si>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</si>
  <si>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</si>
  <si>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</si>
  <si>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</si>
  <si>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</si>
  <si>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</si>
  <si>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</si>
  <si>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</si>
  <si>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</si>
  <si>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</si>
  <si>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</si>
  <si>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</si>
  <si>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</si>
  <si>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</si>
  <si>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</si>
  <si>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</si>
  <si>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</si>
  <si>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</si>
  <si>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</si>
  <si>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</si>
  <si>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</si>
  <si>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</si>
  <si>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</si>
  <si>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</si>
  <si>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</si>
  <si>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</si>
  <si>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</si>
  <si>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</si>
  <si>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</si>
  <si>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</si>
  <si>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</si>
  <si>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</si>
  <si>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</si>
  <si>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</si>
  <si>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</si>
  <si>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</si>
  <si>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</si>
  <si>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</si>
  <si>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</si>
  <si>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</si>
  <si>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</si>
  <si>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</si>
  <si>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</si>
  <si>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</si>
  <si>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</si>
  <si>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</si>
  <si>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</si>
  <si>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</si>
  <si>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</si>
  <si>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</si>
  <si>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</si>
  <si>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</si>
  <si>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</si>
  <si>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</si>
  <si>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</si>
  <si>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</si>
  <si>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</si>
  <si>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</si>
  <si>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</si>
  <si>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</si>
  <si>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</si>
  <si>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</si>
  <si>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</si>
  <si>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</si>
  <si>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</si>
  <si>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</si>
  <si>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</si>
  <si>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</si>
  <si>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</si>
  <si>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</si>
  <si>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</si>
  <si>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</si>
  <si>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</si>
  <si>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</si>
  <si>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</si>
  <si>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</si>
  <si>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</si>
  <si>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</si>
  <si>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</si>
  <si>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</si>
  <si>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</si>
  <si>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</si>
  <si>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</si>
  <si>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</si>
  <si>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</si>
  <si>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</si>
  <si>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</si>
  <si>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</si>
  <si>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</si>
  <si>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</si>
  <si>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</si>
  <si>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</si>
  <si>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</si>
  <si>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</si>
  <si>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</si>
  <si>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</si>
  <si>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</si>
  <si>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</si>
  <si>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</si>
  <si>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</si>
  <si>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</si>
  <si>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</si>
  <si>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</si>
  <si>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</si>
  <si>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</si>
  <si>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</si>
  <si>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</si>
  <si>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</si>
  <si>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</si>
  <si>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</si>
  <si>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</si>
  <si>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</si>
  <si>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</si>
  <si>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</si>
  <si>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</si>
  <si>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</si>
  <si>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</si>
  <si>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</si>
  <si>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</si>
  <si>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</si>
  <si>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</si>
  <si>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</si>
  <si>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</si>
  <si>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</si>
  <si>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</si>
  <si>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</si>
  <si>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</si>
  <si>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</si>
  <si>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</si>
  <si>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</si>
  <si>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</si>
  <si>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</si>
  <si>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</si>
  <si>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</si>
  <si>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</si>
  <si>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</si>
  <si>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</si>
  <si>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</si>
  <si>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</si>
  <si>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</si>
  <si>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</si>
  <si>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</si>
  <si>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</si>
  <si>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</si>
  <si>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</si>
  <si>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</si>
  <si>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</si>
  <si>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</si>
  <si>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</si>
  <si>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</si>
  <si>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</si>
  <si>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</si>
  <si>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</si>
  <si>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</si>
  <si>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</si>
  <si>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</si>
  <si>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</si>
  <si>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</si>
  <si>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</si>
  <si>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</si>
  <si>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</si>
  <si>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</si>
  <si>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</si>
  <si>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</si>
  <si>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</si>
  <si>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</si>
  <si>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</si>
  <si>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</si>
  <si>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</si>
  <si>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</si>
  <si>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</si>
  <si>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</si>
  <si>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</si>
  <si>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</si>
  <si>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</si>
  <si>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</si>
  <si>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</si>
  <si>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</si>
  <si>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</si>
  <si>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</si>
  <si>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</si>
  <si>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</si>
  <si>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</si>
  <si>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</si>
  <si>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</si>
  <si>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</si>
  <si>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</si>
  <si>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</si>
  <si>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</si>
  <si>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</si>
  <si>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</si>
  <si>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</si>
  <si>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</si>
  <si>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</si>
  <si>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</si>
  <si>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</si>
  <si>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</si>
  <si>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</si>
  <si>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</si>
  <si>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</si>
  <si>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</si>
  <si>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</si>
  <si>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</si>
  <si>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</si>
  <si>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</si>
  <si>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</si>
  <si>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</si>
  <si>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</si>
  <si>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</si>
  <si>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</si>
  <si>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</si>
  <si>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</si>
  <si>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</si>
  <si>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</si>
  <si>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</si>
  <si>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</si>
  <si>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</si>
  <si>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</si>
  <si>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</si>
  <si>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</si>
  <si>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</si>
  <si>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</si>
  <si>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</si>
  <si>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</si>
  <si>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</si>
  <si>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</si>
  <si>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</si>
  <si>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</si>
  <si>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</si>
  <si>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</si>
  <si>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</si>
  <si>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</si>
  <si>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</si>
  <si>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</si>
  <si>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</si>
  <si>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</si>
  <si>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</si>
  <si>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</si>
  <si>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</si>
  <si>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</si>
  <si>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</si>
  <si>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</si>
  <si>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</si>
  <si>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</si>
  <si>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</si>
  <si>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</si>
  <si>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</si>
  <si>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</si>
  <si>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</si>
  <si>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</si>
  <si>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</si>
  <si>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</si>
  <si>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</si>
  <si>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</si>
  <si>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</si>
  <si>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</si>
  <si>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</si>
  <si>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</si>
  <si>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</si>
  <si>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</si>
  <si>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</si>
  <si>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</si>
  <si>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</si>
  <si>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</si>
  <si>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</si>
  <si>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</si>
  <si>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</si>
  <si>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</si>
  <si>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</si>
  <si>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</si>
  <si>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</si>
  <si>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</si>
  <si>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</si>
  <si>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</si>
  <si>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</si>
  <si>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</si>
  <si>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</si>
  <si>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</si>
  <si>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</si>
  <si>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</si>
  <si>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</si>
  <si>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</si>
  <si>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</si>
  <si>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</si>
  <si>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</si>
  <si>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</si>
  <si>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</si>
  <si>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</si>
  <si>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</si>
  <si>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</si>
  <si>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</si>
  <si>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</si>
  <si>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</si>
  <si>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</si>
  <si>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</si>
  <si>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</si>
  <si>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</si>
  <si>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</si>
  <si>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</si>
  <si>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</si>
  <si>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</si>
  <si>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</si>
  <si>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</si>
  <si>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</si>
  <si>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</si>
  <si>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</si>
  <si>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</si>
  <si>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</si>
  <si>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</si>
  <si>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</si>
  <si>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</si>
  <si>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</si>
  <si>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</si>
  <si>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</si>
  <si>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</si>
  <si>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</si>
  <si>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</si>
  <si>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</si>
  <si>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</si>
  <si>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</si>
  <si>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</si>
  <si>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</si>
  <si>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</si>
  <si>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</si>
  <si>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</si>
  <si>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</si>
  <si>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</si>
  <si>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</si>
  <si>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</si>
  <si>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</si>
  <si>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</si>
  <si>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</si>
  <si>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</si>
  <si>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</si>
  <si>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</si>
  <si>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</si>
  <si>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</si>
  <si>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</si>
  <si>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</si>
  <si>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</si>
  <si>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</si>
  <si>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</si>
  <si>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</si>
  <si>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</si>
  <si>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</si>
  <si>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</si>
  <si>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</si>
  <si>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</si>
  <si>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</si>
  <si>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</si>
  <si>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</si>
  <si>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</si>
  <si>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</si>
  <si>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</si>
  <si>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</si>
  <si>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</si>
  <si>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</si>
  <si>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</si>
  <si>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</si>
  <si>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</si>
  <si>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</si>
  <si>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</si>
  <si>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</si>
  <si>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</si>
  <si>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</si>
  <si>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</si>
  <si>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</si>
  <si>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</si>
  <si>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</si>
  <si>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</si>
  <si>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</si>
  <si>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</si>
  <si>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</si>
  <si>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</si>
  <si>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</si>
  <si>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</si>
  <si>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</si>
  <si>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</si>
  <si>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</si>
  <si>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</si>
  <si>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</si>
  <si>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</si>
  <si>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</si>
  <si>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</si>
  <si>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</si>
  <si>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</si>
  <si>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</si>
  <si>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</si>
  <si>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</si>
  <si>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</si>
  <si>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</si>
  <si>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</si>
  <si>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</si>
  <si>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</si>
  <si>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</si>
  <si>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</si>
  <si>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</si>
  <si>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</si>
  <si>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</si>
  <si>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</si>
  <si>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</si>
  <si>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</si>
  <si>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</si>
  <si>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</si>
  <si>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</si>
  <si>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</si>
  <si>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</si>
  <si>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</si>
  <si>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</si>
  <si>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</si>
  <si>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</si>
  <si>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</si>
  <si>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</si>
  <si>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</si>
  <si>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</si>
  <si>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</si>
  <si>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</si>
  <si>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</si>
  <si>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</si>
  <si>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</si>
  <si>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</si>
  <si>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</si>
  <si>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</si>
  <si>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</si>
  <si>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</si>
  <si>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</si>
  <si>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</si>
  <si>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</si>
  <si>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</si>
  <si>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</si>
  <si>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</si>
  <si>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</si>
  <si>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</si>
  <si>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</si>
  <si>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</si>
  <si>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</si>
  <si>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</si>
  <si>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</si>
  <si>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</si>
  <si>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</si>
  <si>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</si>
  <si>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</si>
  <si>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</si>
  <si>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</si>
  <si>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</si>
  <si>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</si>
  <si>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</si>
  <si>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</si>
  <si>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</si>
  <si>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</si>
  <si>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</si>
  <si>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</si>
  <si>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</si>
  <si>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</si>
  <si>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</si>
  <si>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</si>
  <si>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</si>
  <si>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</si>
  <si>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</si>
  <si>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</si>
  <si>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</si>
  <si>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</si>
  <si>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</si>
  <si>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</si>
  <si>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</si>
  <si>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</si>
  <si>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</si>
  <si>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</si>
  <si>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</si>
  <si>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</si>
  <si>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</si>
  <si>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</si>
  <si>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</si>
  <si>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</si>
  <si>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</si>
  <si>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</si>
  <si>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</si>
  <si>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</si>
  <si>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</si>
  <si>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</si>
  <si>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</si>
  <si>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</si>
  <si>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</si>
  <si>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</si>
  <si>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</si>
  <si>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</si>
  <si>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</si>
  <si>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</si>
  <si>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</si>
  <si>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</si>
  <si>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</si>
  <si>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</si>
  <si>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</si>
  <si>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</si>
  <si>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</si>
  <si>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</si>
  <si>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</si>
  <si>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</si>
  <si>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</si>
  <si>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</si>
  <si>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</si>
  <si>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</si>
  <si>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</si>
  <si>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</si>
  <si>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</si>
  <si>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</si>
  <si>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</si>
  <si>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</si>
  <si>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</si>
  <si>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</si>
  <si>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</si>
  <si>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</si>
  <si>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</si>
  <si>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</si>
  <si>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</si>
  <si>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</si>
  <si>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</si>
  <si>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</si>
  <si>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</si>
  <si>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</si>
  <si>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</si>
  <si>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</si>
  <si>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</si>
  <si>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</si>
  <si>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</si>
  <si>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</si>
  <si>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</si>
  <si>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</si>
  <si>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</si>
  <si>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</si>
  <si>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</si>
  <si>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</si>
  <si>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</si>
  <si>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</si>
  <si>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</si>
  <si>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</si>
  <si>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</si>
  <si>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</si>
  <si>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</si>
  <si>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</si>
  <si>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</si>
  <si>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</si>
  <si>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</si>
  <si>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</si>
  <si>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</si>
  <si>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</si>
  <si>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</si>
  <si>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</si>
  <si>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</si>
  <si>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</si>
  <si>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</si>
  <si>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</si>
  <si>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</si>
  <si>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</si>
  <si>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</si>
  <si>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</si>
  <si>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</si>
  <si>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</si>
  <si>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</si>
  <si>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</si>
  <si>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</si>
  <si>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</si>
  <si>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</si>
  <si>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</si>
  <si>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</si>
  <si>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</si>
  <si>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</si>
  <si>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</si>
  <si>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</si>
  <si>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</si>
  <si>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</si>
  <si>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</si>
  <si>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</si>
  <si>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</si>
  <si>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</si>
  <si>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</si>
  <si>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</si>
  <si>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</si>
  <si>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</si>
  <si>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</si>
  <si>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</si>
  <si>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</si>
  <si>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</si>
  <si>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</si>
  <si>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</si>
  <si>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</si>
  <si>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</si>
  <si>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</si>
  <si>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</si>
  <si>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</si>
  <si>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</si>
  <si>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</si>
  <si>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</si>
  <si>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</si>
  <si>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</si>
  <si>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</si>
  <si>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</si>
  <si>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</si>
  <si>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</si>
  <si>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</si>
  <si>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</si>
  <si>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</si>
  <si>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</si>
  <si>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</si>
  <si>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</si>
  <si>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</si>
  <si>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</si>
  <si>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</si>
  <si>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</si>
  <si>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</si>
  <si>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</si>
  <si>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</si>
  <si>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</si>
  <si>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</si>
  <si>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</si>
  <si>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</si>
  <si>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</si>
  <si>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</si>
  <si>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</si>
  <si>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</si>
  <si>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</si>
  <si>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</si>
  <si>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</si>
  <si>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</si>
  <si>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</si>
  <si>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</si>
  <si>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</si>
  <si>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</si>
  <si>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</si>
  <si>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</si>
  <si>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</si>
  <si>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</si>
  <si>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</si>
  <si>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</si>
  <si>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</si>
  <si>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</si>
  <si>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</si>
  <si>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</si>
  <si>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</si>
  <si>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</si>
  <si>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</si>
  <si>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</si>
  <si>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</si>
  <si>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</si>
  <si>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</si>
  <si>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</si>
  <si>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</si>
  <si>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</si>
  <si>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</si>
  <si>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</si>
  <si>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</si>
  <si>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</si>
  <si>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</si>
  <si>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</si>
  <si>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</si>
  <si>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</si>
  <si>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</si>
  <si>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</si>
  <si>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</si>
  <si>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</si>
  <si>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</si>
  <si>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</si>
  <si>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</si>
  <si>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</si>
  <si>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</si>
  <si>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</si>
  <si>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</si>
  <si>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</si>
  <si>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</si>
  <si>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</si>
  <si>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</si>
  <si>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</si>
  <si>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</si>
  <si>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</si>
  <si>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</si>
  <si>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</si>
  <si>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</si>
  <si>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</si>
  <si>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</si>
  <si>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</si>
  <si>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</si>
  <si>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</si>
  <si>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</si>
  <si>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</si>
  <si>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</si>
  <si>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</si>
  <si>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</si>
  <si>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</si>
  <si>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</si>
  <si>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</si>
  <si>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</si>
  <si>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</si>
  <si>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</si>
  <si>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</si>
  <si>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</si>
  <si>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</si>
  <si>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</si>
  <si>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</si>
  <si>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</si>
  <si>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</si>
  <si>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</si>
  <si>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</si>
  <si>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</si>
  <si>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</si>
  <si>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</si>
  <si>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</si>
  <si>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</si>
  <si>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</si>
  <si>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</si>
  <si>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</si>
  <si>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</si>
  <si>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</si>
  <si>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</si>
  <si>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</si>
  <si>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</si>
  <si>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</si>
  <si>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</si>
  <si>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</si>
  <si>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</si>
  <si>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</si>
  <si>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</si>
  <si>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</si>
  <si>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</si>
  <si>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</si>
  <si>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</si>
  <si>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</si>
  <si>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</si>
  <si>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</si>
  <si>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</si>
  <si>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</si>
  <si>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</si>
  <si>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</si>
  <si>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</si>
  <si>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</si>
  <si>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</si>
  <si>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</si>
  <si>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</si>
  <si>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</si>
  <si>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</si>
  <si>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</si>
  <si>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</si>
  <si>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</si>
  <si>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</si>
  <si>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</si>
  <si>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</si>
  <si>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</si>
  <si>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</si>
  <si>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</si>
  <si>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</si>
  <si>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</si>
  <si>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</si>
  <si>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</si>
  <si>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</si>
  <si>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</si>
  <si>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</si>
  <si>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</si>
  <si>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</si>
  <si>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</si>
  <si>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</si>
  <si>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</si>
  <si>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</si>
  <si>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</si>
  <si>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</si>
  <si>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</si>
  <si>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</si>
  <si>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</si>
  <si>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</si>
  <si>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</si>
  <si>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</si>
  <si>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</si>
  <si>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</si>
  <si>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</si>
  <si>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</si>
  <si>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</si>
  <si>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</si>
  <si>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</si>
  <si>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</si>
  <si>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</si>
  <si>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</si>
  <si>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</si>
  <si>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</si>
  <si>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</si>
  <si>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</si>
  <si>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</si>
  <si>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</si>
  <si>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</si>
  <si>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</si>
  <si>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</si>
  <si>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</si>
  <si>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</si>
  <si>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</si>
  <si>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</si>
  <si>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</si>
  <si>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</si>
  <si>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</si>
  <si>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</si>
  <si>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</si>
  <si>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</si>
  <si>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</si>
  <si>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</si>
  <si>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</si>
  <si>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</si>
  <si>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</si>
  <si>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</si>
  <si>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</si>
  <si>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</si>
  <si>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</si>
  <si>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</si>
  <si>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</si>
  <si>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</si>
  <si>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</si>
  <si>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</si>
  <si>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</si>
  <si>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</si>
  <si>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</si>
  <si>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</si>
  <si>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</si>
  <si>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</si>
  <si>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</si>
  <si>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</si>
  <si>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</si>
  <si>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</si>
  <si>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</si>
  <si>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</si>
  <si>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</si>
  <si>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</si>
  <si>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</si>
  <si>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</si>
  <si>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</si>
  <si>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</si>
  <si>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</si>
  <si>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</si>
  <si>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</si>
  <si>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</si>
  <si>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</si>
  <si>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</si>
  <si>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</si>
  <si>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</si>
  <si>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</si>
  <si>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</si>
  <si>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</si>
  <si>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</si>
  <si>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</si>
  <si>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</si>
  <si>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</si>
  <si>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</si>
  <si>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</si>
  <si>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</si>
  <si>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</si>
  <si>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</si>
  <si>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</si>
  <si>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</si>
  <si>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</si>
  <si>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</si>
  <si>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</si>
  <si>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</si>
  <si>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</si>
  <si>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</si>
  <si>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</si>
  <si>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</si>
  <si>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</si>
  <si>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</si>
  <si>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</si>
  <si>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</si>
  <si>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</si>
  <si>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</si>
  <si>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</si>
  <si>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</si>
  <si>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</si>
  <si>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</si>
  <si>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</si>
  <si>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</si>
  <si>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</si>
  <si>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</si>
  <si>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</si>
  <si>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</si>
  <si>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</si>
  <si>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</si>
  <si>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</si>
  <si>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</si>
  <si>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</si>
  <si>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</si>
  <si>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</si>
  <si>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</si>
  <si>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</si>
  <si>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</si>
  <si>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</si>
  <si>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</si>
  <si>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</si>
  <si>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</si>
  <si>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</si>
  <si>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</si>
  <si>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</si>
  <si>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</si>
  <si>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</si>
  <si>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</si>
  <si>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</si>
  <si>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</si>
  <si>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</si>
  <si>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</si>
  <si>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</si>
  <si>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</si>
  <si>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</si>
  <si>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</si>
  <si>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</si>
  <si>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</si>
  <si>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</si>
  <si>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</si>
  <si>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</si>
  <si>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</si>
  <si>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</si>
  <si>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</si>
  <si>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</si>
  <si>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</si>
  <si>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</si>
  <si>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</si>
  <si>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</si>
  <si>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</si>
  <si>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</si>
  <si>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</si>
  <si>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</si>
  <si>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</si>
  <si>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</si>
  <si>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</si>
  <si>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</si>
  <si>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</si>
  <si>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</si>
  <si>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</si>
  <si>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</si>
  <si>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</si>
  <si>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</si>
  <si>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</si>
  <si>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</si>
  <si>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</si>
  <si>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</si>
  <si>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</si>
  <si>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</si>
  <si>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</si>
  <si>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</si>
  <si>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</si>
  <si>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</si>
  <si>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</si>
  <si>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</si>
  <si>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</si>
  <si>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</si>
  <si>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</si>
  <si>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</si>
  <si>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</si>
  <si>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</si>
  <si>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</si>
  <si>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</si>
  <si>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</si>
  <si>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</si>
  <si>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</si>
  <si>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</si>
  <si>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</si>
  <si>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</si>
  <si>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</si>
  <si>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</si>
  <si>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</si>
  <si>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</si>
  <si>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</si>
  <si>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</si>
  <si>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</si>
  <si>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</si>
  <si>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</si>
  <si>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</si>
  <si>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</si>
  <si>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</si>
  <si>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</si>
  <si>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</si>
  <si>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</si>
  <si>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</si>
  <si>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</si>
  <si>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</si>
  <si>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</si>
  <si>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</si>
  <si>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</si>
  <si>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</si>
  <si>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</si>
  <si>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</si>
  <si>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</si>
  <si>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</si>
  <si>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</si>
  <si>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</si>
  <si>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</si>
  <si>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</si>
  <si>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</si>
  <si>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</si>
  <si>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</si>
  <si>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</si>
  <si>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</si>
  <si>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</si>
  <si>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</si>
  <si>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</si>
  <si>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</si>
  <si>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</si>
  <si>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</si>
  <si>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</si>
  <si>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</si>
  <si>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</si>
  <si>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</si>
  <si>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</si>
  <si>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</si>
  <si>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</si>
  <si>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</si>
  <si>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</si>
  <si>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</si>
  <si>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</si>
  <si>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</si>
  <si>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</si>
  <si>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</si>
  <si>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</si>
  <si>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</si>
  <si>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</si>
  <si>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</si>
  <si>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</si>
  <si>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</si>
  <si>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</si>
  <si>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</si>
  <si>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</si>
  <si>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</si>
  <si>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</si>
  <si>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</si>
  <si>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</si>
  <si>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</si>
  <si>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</si>
  <si>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</si>
  <si>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</si>
  <si>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</si>
  <si>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</si>
  <si>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</si>
  <si>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</si>
  <si>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</si>
  <si>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</si>
  <si>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</si>
  <si>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</si>
  <si>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</si>
  <si>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</si>
  <si>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</si>
  <si>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</si>
  <si>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</si>
  <si>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</si>
  <si>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</si>
  <si>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</si>
  <si>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</si>
  <si>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</si>
  <si>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</si>
  <si>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</si>
  <si>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</si>
  <si>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</si>
  <si>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</si>
  <si>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</si>
  <si>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</si>
  <si>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</si>
  <si>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</si>
  <si>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</si>
  <si>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</si>
  <si>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</si>
  <si>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</si>
  <si>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</si>
  <si>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</si>
  <si>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</si>
  <si>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</si>
  <si>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</si>
  <si>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</si>
  <si>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</si>
  <si>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</si>
  <si>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</si>
  <si>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</si>
  <si>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</si>
  <si>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</si>
  <si>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</si>
  <si>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</si>
  <si>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</si>
  <si>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</si>
  <si>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</si>
  <si>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</si>
  <si>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</si>
  <si>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</si>
  <si>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</si>
  <si>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</si>
  <si>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</si>
  <si>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</si>
  <si>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</si>
  <si>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</si>
  <si>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</si>
  <si>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</si>
  <si>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</si>
  <si>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</si>
  <si>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</si>
  <si>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</si>
  <si>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</si>
  <si>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</si>
  <si>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</si>
  <si>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</si>
  <si>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</si>
  <si>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</si>
  <si>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</si>
  <si>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</si>
  <si>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</si>
  <si>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</si>
  <si>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</si>
  <si>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</si>
  <si>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</si>
  <si>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</si>
  <si>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</si>
  <si>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</si>
  <si>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</si>
  <si>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</si>
  <si>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</si>
  <si>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</si>
  <si>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</si>
  <si>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</si>
  <si>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</si>
  <si>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</si>
  <si>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</si>
  <si>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</si>
  <si>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</si>
  <si>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</si>
  <si>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</si>
  <si>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</si>
  <si>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</si>
  <si>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</si>
  <si>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</si>
  <si>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</si>
  <si>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</si>
  <si>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</si>
  <si>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</si>
  <si>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</si>
  <si>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</si>
  <si>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</si>
  <si>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</si>
  <si>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</si>
  <si>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</si>
  <si>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</si>
  <si>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</si>
  <si>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</si>
  <si>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</si>
  <si>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</si>
  <si>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</si>
  <si>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</si>
  <si>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</si>
  <si>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</si>
  <si>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</si>
  <si>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</si>
  <si>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</si>
  <si>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</si>
  <si>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</si>
  <si>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</si>
  <si>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</si>
  <si>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</si>
  <si>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</si>
  <si>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</si>
  <si>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</si>
  <si>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</si>
  <si>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</si>
  <si>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</si>
  <si>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</si>
  <si>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</si>
  <si>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</si>
  <si>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</si>
  <si>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</si>
  <si>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</si>
  <si>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</si>
  <si>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</si>
  <si>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</si>
  <si>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</si>
  <si>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</si>
  <si>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</si>
  <si>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</si>
  <si>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</si>
  <si>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</si>
  <si>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</si>
  <si>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</si>
  <si>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</si>
  <si>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</si>
  <si>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</si>
  <si>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</si>
  <si>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</si>
  <si>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</si>
  <si>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</si>
  <si>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</si>
  <si>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</si>
  <si>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</si>
  <si>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</si>
  <si>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</si>
  <si>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</si>
  <si>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</si>
  <si>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</si>
  <si>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</si>
  <si>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</si>
  <si>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</si>
  <si>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</si>
  <si>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</si>
  <si>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</si>
  <si>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</si>
  <si>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</si>
  <si>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</si>
  <si>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</si>
  <si>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</si>
  <si>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</si>
  <si>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</si>
  <si>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</si>
  <si>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</si>
  <si>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</si>
  <si>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</si>
  <si>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</si>
  <si>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</si>
  <si>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</si>
  <si>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</si>
  <si>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</si>
  <si>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</si>
  <si>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</si>
  <si>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</si>
  <si>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</si>
  <si>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</si>
  <si>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</si>
  <si>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</si>
  <si>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</si>
  <si>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</si>
  <si>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</si>
  <si>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</si>
  <si>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</si>
  <si>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</si>
  <si>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</si>
  <si>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</si>
  <si>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</si>
  <si>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</si>
  <si>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</si>
  <si>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</si>
  <si>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</si>
  <si>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</si>
  <si>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</si>
  <si>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</si>
  <si>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</si>
  <si>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</si>
  <si>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</si>
  <si>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</si>
  <si>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</si>
  <si>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</si>
  <si>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</si>
  <si>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</si>
  <si>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</si>
  <si>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</si>
  <si>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</si>
  <si>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</si>
  <si>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</si>
  <si>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</si>
  <si>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</si>
  <si>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</si>
  <si>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</si>
  <si>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</si>
  <si>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</si>
  <si>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</si>
  <si>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</si>
  <si>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</si>
  <si>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</si>
  <si>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</si>
  <si>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</si>
  <si>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</si>
  <si>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</si>
  <si>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</si>
  <si>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</si>
  <si>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</si>
  <si>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</si>
  <si>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</si>
  <si>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</si>
  <si>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</si>
  <si>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</si>
  <si>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</si>
  <si>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</si>
  <si>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</si>
  <si>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</si>
  <si>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</si>
  <si>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</si>
  <si>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</si>
  <si>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</si>
  <si>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</si>
  <si>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</si>
  <si>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</si>
  <si>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</si>
  <si>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</si>
  <si>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</si>
  <si>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</si>
  <si>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</si>
  <si>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</si>
  <si>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</si>
  <si>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</si>
  <si>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</si>
  <si>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</si>
  <si>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</si>
  <si>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</si>
  <si>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</si>
  <si>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</si>
  <si>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</si>
  <si>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</si>
  <si>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</si>
  <si>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</si>
  <si>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</si>
  <si>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</si>
  <si>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</si>
  <si>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</si>
  <si>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</si>
  <si>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</si>
  <si>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</si>
  <si>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</si>
  <si>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</si>
  <si>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</si>
  <si>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</si>
  <si>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</si>
  <si>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</si>
  <si>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</si>
  <si>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</si>
  <si>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</si>
  <si>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</si>
  <si>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</si>
  <si>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</si>
  <si>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</si>
  <si>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</si>
  <si>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</si>
  <si>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</si>
  <si>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</si>
  <si>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</si>
  <si>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</si>
  <si>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</si>
  <si>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</si>
  <si>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</si>
  <si>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</si>
  <si>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</si>
  <si>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</si>
  <si>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</si>
  <si>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</si>
  <si>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</si>
  <si>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</si>
  <si>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</si>
  <si>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</si>
  <si>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</si>
  <si>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</si>
  <si>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</si>
  <si>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</si>
  <si>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</si>
  <si>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</si>
  <si>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</si>
  <si>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</si>
  <si>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</si>
  <si>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</si>
  <si>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</si>
  <si>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</si>
  <si>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</si>
  <si>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</si>
  <si>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</si>
  <si>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</si>
  <si>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</si>
  <si>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</si>
  <si>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</si>
  <si>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</si>
  <si>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</si>
  <si>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</si>
  <si>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</si>
  <si>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</si>
  <si>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</si>
  <si>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</si>
  <si>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</si>
  <si>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</si>
  <si>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</si>
  <si>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</si>
  <si>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</si>
  <si>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</si>
  <si>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</si>
  <si>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</si>
  <si>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</si>
  <si>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</si>
  <si>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</si>
  <si>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</si>
  <si>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</si>
  <si>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</si>
  <si>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</si>
  <si>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</si>
  <si>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</si>
  <si>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</si>
  <si>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</si>
  <si>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</si>
  <si>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</si>
  <si>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</si>
  <si>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</si>
  <si>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</si>
  <si>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</si>
  <si>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</si>
  <si>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</si>
  <si>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</si>
  <si>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</si>
  <si>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</si>
  <si>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</si>
  <si>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</si>
  <si>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</si>
  <si>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</si>
  <si>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</si>
  <si>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</si>
  <si>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</si>
  <si>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</si>
  <si>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</si>
  <si>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</si>
  <si>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</si>
  <si>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</si>
  <si>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</si>
  <si>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</si>
  <si>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</si>
  <si>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</si>
  <si>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</si>
  <si>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</si>
  <si>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</si>
  <si>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</si>
  <si>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</si>
  <si>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</si>
  <si>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</si>
  <si>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</si>
  <si>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</si>
  <si>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</si>
  <si>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</si>
  <si>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</si>
  <si>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</si>
  <si>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</si>
  <si>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</si>
  <si>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</si>
  <si>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</si>
  <si>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</si>
  <si>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</si>
  <si>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</si>
  <si>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</si>
  <si>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</si>
  <si>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</si>
  <si>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</si>
  <si>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</si>
  <si>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</si>
  <si>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</si>
  <si>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</si>
  <si>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</si>
  <si>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</si>
  <si>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</si>
  <si>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</si>
  <si>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</si>
  <si>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</si>
  <si>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</si>
  <si>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</si>
  <si>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</si>
  <si>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</si>
  <si>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</si>
  <si>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</si>
  <si>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</si>
  <si>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</si>
  <si>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</si>
  <si>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</si>
  <si>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</si>
  <si>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</si>
  <si>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</si>
  <si>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</si>
  <si>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</si>
  <si>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</si>
  <si>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</si>
  <si>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</si>
  <si>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</si>
  <si>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</si>
  <si>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</si>
  <si>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</si>
  <si>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</si>
  <si>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</si>
  <si>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</si>
  <si>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</si>
  <si>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</si>
  <si>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</si>
  <si>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</si>
  <si>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</si>
  <si>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</si>
  <si>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</si>
  <si>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</si>
  <si>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</si>
  <si>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</si>
  <si>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</si>
  <si>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</si>
  <si>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</si>
  <si>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</si>
  <si>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</si>
  <si>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</si>
  <si>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</si>
  <si>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</si>
  <si>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</si>
  <si>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</si>
  <si>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</si>
  <si>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</si>
  <si>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</si>
  <si>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</si>
  <si>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</si>
  <si>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</si>
  <si>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</si>
  <si>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</si>
  <si>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</si>
  <si>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</si>
  <si>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</si>
  <si>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</si>
  <si>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</si>
  <si>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</si>
  <si>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</si>
  <si>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</si>
  <si>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</si>
  <si>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</si>
  <si>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</si>
  <si>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</si>
  <si>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</si>
  <si>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</si>
  <si>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</si>
  <si>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</si>
  <si>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</si>
  <si>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</si>
  <si>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</si>
  <si>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</si>
  <si>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</si>
  <si>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</si>
  <si>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</si>
  <si>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</si>
  <si>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</si>
  <si>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</si>
  <si>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</si>
  <si>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</si>
  <si>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</si>
  <si>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</si>
  <si>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</si>
  <si>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</si>
  <si>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</si>
  <si>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</si>
  <si>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</si>
  <si>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</si>
  <si>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</si>
  <si>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</si>
  <si>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</si>
  <si>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</si>
  <si>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</si>
  <si>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</si>
  <si>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</si>
  <si>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</si>
  <si>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</si>
  <si>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</si>
  <si>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</si>
  <si>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</si>
  <si>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</si>
  <si>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</si>
  <si>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</si>
  <si>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</si>
  <si>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</si>
  <si>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</si>
  <si>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</si>
  <si>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</si>
  <si>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</si>
  <si>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</si>
  <si>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</si>
  <si>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</si>
  <si>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</si>
  <si>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</si>
  <si>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</si>
  <si>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</si>
  <si>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</si>
  <si>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</si>
  <si>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</si>
  <si>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</si>
  <si>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</si>
  <si>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</si>
  <si>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</si>
  <si>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</si>
  <si>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</si>
  <si>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</si>
  <si>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</si>
  <si>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</si>
  <si>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</si>
  <si>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</si>
  <si>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</si>
  <si>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</si>
  <si>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</si>
  <si>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</si>
  <si>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</si>
  <si>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</si>
  <si>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</si>
  <si>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</si>
  <si>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</si>
  <si>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</si>
  <si>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</si>
  <si>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</si>
  <si>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</si>
  <si>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</si>
  <si>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</si>
  <si>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</si>
  <si>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</si>
  <si>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</si>
  <si>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</si>
  <si>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</si>
  <si>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</si>
  <si>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</si>
  <si>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</si>
  <si>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</si>
  <si>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</si>
  <si>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</si>
  <si>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</si>
  <si>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</si>
  <si>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</si>
  <si>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</si>
  <si>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</si>
  <si>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</si>
  <si>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</si>
  <si>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</si>
  <si>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</si>
  <si>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</si>
  <si>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</si>
  <si>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</si>
  <si>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</si>
  <si>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</si>
  <si>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</si>
  <si>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</si>
  <si>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</si>
  <si>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</si>
  <si>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</si>
  <si>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</si>
  <si>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</si>
  <si>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</si>
  <si>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</si>
  <si>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</si>
  <si>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</si>
  <si>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</si>
  <si>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</si>
  <si>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</si>
  <si>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</si>
  <si>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</si>
  <si>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</si>
  <si>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</si>
  <si>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</si>
  <si>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</si>
  <si>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</si>
  <si>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</si>
  <si>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</si>
  <si>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</si>
  <si>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</si>
  <si>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</si>
  <si>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</si>
  <si>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</si>
  <si>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</si>
  <si>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</si>
  <si>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</si>
  <si>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</si>
  <si>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</si>
  <si>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</si>
  <si>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</si>
  <si>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</si>
  <si>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</si>
  <si>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</si>
  <si>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</si>
  <si>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</si>
  <si>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</si>
  <si>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</si>
  <si>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</si>
  <si>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</si>
  <si>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</si>
  <si>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</si>
  <si>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</si>
  <si>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</si>
  <si>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</si>
  <si>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</si>
  <si>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</si>
  <si>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</si>
  <si>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</si>
  <si>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</si>
  <si>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</si>
  <si>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</si>
  <si>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</si>
  <si>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</si>
  <si>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</si>
  <si>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</si>
  <si>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</si>
  <si>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</si>
  <si>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</si>
  <si>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</si>
  <si>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</si>
  <si>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</si>
  <si>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</si>
  <si>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</si>
  <si>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</si>
  <si>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</si>
  <si>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</si>
  <si>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</si>
  <si>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</si>
  <si>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</si>
  <si>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</si>
  <si>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</si>
  <si>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</si>
  <si>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</si>
  <si>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</si>
  <si>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</si>
  <si>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</si>
  <si>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</si>
  <si>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</si>
  <si>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</si>
  <si>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</si>
  <si>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</si>
  <si>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</si>
  <si>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</si>
  <si>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</si>
  <si>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</si>
  <si>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</si>
  <si>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</si>
  <si>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</si>
  <si>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</si>
  <si>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</si>
  <si>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</si>
  <si>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</si>
  <si>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</si>
  <si>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</si>
  <si>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</si>
  <si>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</si>
  <si>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</si>
  <si>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</si>
  <si>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</si>
  <si>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</si>
  <si>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</si>
  <si>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</si>
  <si>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</si>
  <si>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</si>
  <si>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</si>
  <si>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</si>
  <si>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</si>
  <si>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</si>
  <si>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</si>
  <si>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</si>
  <si>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</si>
  <si>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</si>
  <si>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</si>
  <si>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</si>
  <si>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</si>
  <si>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</si>
  <si>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</si>
  <si>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</si>
  <si>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</si>
  <si>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</si>
  <si>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</si>
  <si>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</si>
  <si>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</si>
  <si>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</si>
  <si>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</si>
  <si>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</si>
  <si>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</si>
  <si>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</si>
  <si>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</si>
  <si>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</si>
  <si>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</si>
  <si>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</si>
  <si>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</si>
  <si>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</si>
  <si>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</si>
  <si>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</si>
  <si>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</si>
  <si>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</si>
  <si>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</si>
  <si>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</si>
  <si>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</si>
  <si>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</si>
  <si>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</si>
  <si>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</si>
  <si>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</si>
  <si>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</si>
  <si>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</si>
  <si>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</si>
  <si>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</si>
  <si>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</si>
  <si>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</si>
  <si>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</si>
  <si>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</si>
  <si>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</si>
  <si>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</si>
  <si>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</si>
  <si>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</si>
  <si>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</si>
  <si>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</si>
  <si>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</si>
  <si>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</si>
  <si>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</si>
  <si>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</si>
  <si>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</si>
  <si>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</si>
  <si>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</si>
  <si>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</si>
  <si>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</si>
  <si>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</si>
  <si>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</si>
  <si>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</si>
  <si>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</si>
  <si>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</si>
  <si>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</si>
  <si>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</si>
  <si>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</si>
  <si>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</si>
  <si>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</si>
  <si>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</si>
  <si>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</si>
  <si>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</si>
  <si>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</si>
  <si>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</si>
  <si>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</si>
  <si>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</si>
  <si>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</si>
  <si>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</si>
  <si>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</si>
  <si>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</si>
  <si>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</si>
  <si>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</si>
  <si>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</si>
  <si>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</si>
  <si>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</si>
  <si>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</si>
  <si>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</si>
  <si>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</si>
  <si>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</si>
  <si>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</si>
  <si>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</si>
  <si>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</si>
  <si>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</si>
  <si>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</si>
  <si>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</si>
  <si>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</si>
  <si>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</si>
  <si>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</si>
  <si>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</si>
  <si>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</si>
  <si>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</si>
  <si>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</si>
  <si>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</si>
  <si>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</si>
  <si>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</si>
  <si>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</si>
  <si>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</si>
  <si>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</si>
  <si>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</si>
  <si>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</si>
  <si>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</si>
  <si>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</si>
  <si>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</si>
  <si>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</si>
  <si>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</si>
  <si>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</si>
  <si>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</si>
  <si>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</si>
  <si>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</si>
  <si>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</si>
  <si>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</si>
  <si>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</si>
  <si>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</si>
  <si>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</si>
  <si>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</si>
  <si>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</si>
  <si>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</si>
  <si>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</si>
  <si>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</si>
  <si>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</si>
  <si>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</si>
  <si>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</si>
  <si>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</si>
  <si>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</si>
  <si>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</si>
  <si>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</si>
  <si>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</si>
  <si>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</si>
  <si>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</si>
  <si>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</si>
  <si>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</si>
  <si>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</si>
  <si>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</si>
  <si>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</si>
  <si>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</si>
  <si>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</si>
  <si>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</si>
  <si>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</si>
  <si>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</si>
  <si>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</si>
  <si>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</si>
  <si>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</si>
  <si>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</si>
  <si>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</si>
  <si>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</si>
  <si>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</si>
  <si>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</si>
  <si>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</si>
  <si>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</si>
  <si>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</si>
  <si>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</si>
  <si>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</si>
  <si>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</si>
  <si>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</si>
  <si>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</si>
  <si>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</si>
  <si>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</si>
  <si>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</si>
  <si>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</si>
  <si>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</si>
  <si>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</si>
  <si>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</si>
  <si>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</si>
  <si>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</si>
  <si>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</si>
  <si>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</si>
  <si>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</si>
  <si>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</si>
  <si>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</si>
  <si>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</si>
  <si>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</si>
  <si>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</si>
  <si>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</si>
  <si>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</si>
  <si>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</si>
  <si>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</si>
  <si>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</si>
  <si>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</si>
  <si>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</si>
  <si>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</si>
  <si>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</si>
  <si>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</si>
  <si>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</si>
  <si>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</si>
  <si>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</si>
  <si>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</si>
  <si>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</si>
  <si>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</si>
  <si>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</si>
  <si>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</si>
  <si>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</si>
  <si>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</si>
  <si>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</si>
  <si>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</si>
  <si>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</si>
  <si>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</si>
  <si>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</si>
  <si>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</si>
  <si>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</si>
  <si>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</si>
  <si>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</si>
  <si>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</si>
  <si>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</si>
  <si>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</si>
  <si>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</si>
  <si>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</si>
  <si>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</si>
  <si>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</si>
  <si>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</si>
  <si>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</si>
  <si>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</si>
  <si>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</si>
  <si>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</si>
  <si>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</si>
  <si>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</si>
  <si>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</si>
  <si>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</si>
  <si>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</si>
  <si>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</si>
  <si>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</si>
  <si>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</si>
  <si>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</si>
  <si>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</si>
  <si>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</si>
  <si>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</si>
  <si>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</si>
  <si>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</si>
  <si>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</si>
  <si>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</si>
  <si>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</si>
  <si>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</si>
  <si>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</si>
  <si>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</si>
  <si>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</si>
  <si>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</si>
  <si>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</si>
  <si>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</si>
  <si>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</si>
  <si>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</si>
  <si>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</si>
  <si>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</si>
  <si>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</si>
  <si>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</si>
  <si>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</si>
  <si>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</si>
  <si>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</si>
  <si>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</si>
  <si>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</si>
  <si>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</si>
  <si>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</si>
  <si>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</si>
  <si>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</si>
  <si>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</si>
  <si>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</si>
  <si>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</si>
  <si>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</si>
  <si>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</si>
  <si>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</si>
  <si>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</si>
  <si>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</si>
  <si>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</si>
  <si>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</si>
  <si>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</si>
  <si>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</si>
  <si>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</si>
  <si>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</si>
  <si>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</si>
  <si>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</si>
  <si>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</si>
  <si>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</si>
  <si>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</si>
  <si>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</si>
  <si>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</si>
  <si>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</si>
  <si>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</si>
  <si>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</si>
  <si>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</si>
  <si>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</si>
  <si>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</si>
  <si>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</si>
  <si>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</si>
  <si>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</si>
  <si>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</si>
  <si>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</si>
  <si>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</si>
  <si>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</si>
  <si>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</si>
  <si>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</si>
  <si>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</si>
  <si>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</si>
  <si>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</si>
  <si>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</si>
  <si>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</si>
  <si>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</si>
  <si>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</si>
  <si>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</si>
  <si>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</si>
  <si>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</si>
  <si>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</si>
  <si>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</si>
  <si>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</si>
  <si>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</si>
  <si>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</si>
  <si>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</si>
  <si>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</si>
  <si>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</si>
  <si>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</si>
  <si>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</si>
  <si>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</si>
  <si>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</si>
  <si>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</si>
  <si>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</si>
  <si>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</si>
  <si>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</si>
  <si>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</si>
  <si>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</si>
  <si>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</si>
  <si>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</si>
  <si>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</si>
  <si>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</si>
  <si>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</si>
  <si>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</si>
  <si>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</si>
  <si>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</si>
  <si>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</si>
  <si>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</si>
  <si>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</si>
  <si>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</si>
  <si>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</si>
  <si>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</si>
  <si>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</si>
  <si>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</si>
  <si>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</si>
  <si>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</si>
  <si>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</si>
  <si>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</si>
  <si>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</si>
  <si>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</si>
  <si>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</si>
  <si>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</si>
  <si>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</si>
  <si>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</si>
  <si>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</si>
  <si>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</si>
  <si>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</si>
  <si>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</si>
  <si>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</si>
  <si>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</si>
  <si>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</si>
  <si>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</si>
  <si>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</si>
  <si>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</si>
  <si>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</si>
  <si>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</si>
  <si>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</si>
  <si>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</si>
  <si>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</si>
  <si>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</si>
  <si>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</si>
  <si>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</si>
  <si>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</si>
  <si>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</si>
  <si>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</si>
  <si>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</si>
  <si>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</si>
  <si>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</si>
  <si>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</si>
  <si>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</si>
  <si>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</si>
  <si>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</si>
  <si>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</si>
  <si>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</si>
  <si>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</si>
  <si>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</si>
  <si>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</si>
  <si>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</si>
  <si>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</si>
  <si>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</si>
  <si>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</si>
  <si>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</si>
  <si>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</si>
  <si>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</si>
  <si>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</si>
  <si>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</si>
  <si>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</si>
  <si>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</si>
  <si>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</si>
  <si>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</si>
  <si>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</si>
  <si>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</si>
  <si>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</si>
  <si>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</si>
  <si>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</si>
  <si>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</si>
  <si>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</si>
  <si>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</si>
  <si>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</si>
  <si>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</si>
  <si>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</si>
  <si>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</si>
  <si>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</si>
  <si>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</si>
  <si>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</si>
  <si>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</si>
  <si>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</si>
  <si>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</si>
  <si>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</si>
  <si>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</si>
  <si>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</si>
  <si>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</si>
  <si>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</si>
  <si>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</si>
  <si>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</si>
  <si>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</si>
  <si>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</si>
  <si>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</si>
  <si>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</si>
  <si>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</si>
  <si>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</si>
  <si>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</si>
  <si>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</si>
  <si>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</si>
  <si>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</si>
  <si>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</si>
  <si>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</si>
  <si>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</si>
  <si>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</si>
  <si>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</si>
  <si>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</si>
  <si>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</si>
  <si>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</si>
  <si>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</si>
  <si>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</si>
  <si>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</si>
  <si>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</si>
  <si>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</si>
  <si>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</si>
  <si>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</si>
  <si>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</si>
  <si>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</si>
  <si>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</si>
  <si>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</si>
  <si>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</si>
  <si>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</si>
  <si>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</si>
  <si>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</si>
  <si>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</si>
  <si>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</si>
  <si>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</si>
  <si>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</si>
  <si>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</si>
  <si>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</si>
  <si>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</si>
  <si>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</si>
  <si>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</si>
  <si>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</si>
  <si>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</si>
  <si>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</si>
  <si>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</si>
  <si>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</si>
  <si>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</si>
  <si>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</si>
  <si>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</si>
  <si>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</si>
  <si>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</si>
  <si>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</si>
  <si>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</si>
  <si>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</si>
  <si>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</si>
  <si>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</si>
  <si>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</si>
  <si>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</si>
  <si>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</si>
  <si>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</si>
  <si>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</si>
  <si>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</si>
  <si>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</si>
  <si>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</si>
  <si>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</si>
  <si>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</si>
  <si>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</si>
  <si>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</si>
  <si>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</si>
  <si>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</si>
  <si>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</si>
  <si>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</si>
  <si>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</si>
  <si>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</si>
  <si>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</si>
  <si>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</si>
  <si>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</si>
  <si>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</si>
  <si>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</si>
  <si>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</si>
  <si>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</si>
  <si>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</si>
  <si>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</si>
  <si>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</si>
  <si>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</si>
  <si>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</si>
  <si>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</si>
  <si>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</si>
  <si>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</si>
  <si>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</si>
  <si>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</si>
  <si>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</si>
  <si>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</si>
  <si>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</si>
  <si>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</si>
  <si>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</si>
  <si>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</si>
  <si>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</si>
  <si>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</si>
  <si>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</si>
  <si>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</si>
  <si>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</si>
  <si>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</si>
  <si>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</si>
  <si>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</si>
  <si>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</si>
  <si>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</si>
  <si>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</si>
  <si>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</si>
  <si>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</si>
  <si>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</si>
  <si>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</si>
  <si>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</si>
  <si>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</si>
  <si>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</si>
  <si>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</si>
  <si>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</si>
  <si>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</si>
  <si>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</si>
  <si>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</si>
  <si>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</si>
  <si>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</si>
  <si>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</si>
  <si>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</si>
  <si>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</si>
  <si>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</si>
  <si>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</si>
  <si>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</si>
  <si>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</si>
  <si>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</si>
  <si>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</si>
  <si>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</si>
  <si>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</si>
  <si>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</si>
  <si>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</si>
  <si>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</si>
  <si>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</si>
  <si>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</si>
  <si>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</si>
  <si>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</si>
  <si>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</si>
  <si>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</si>
  <si>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</si>
  <si>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</si>
  <si>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</si>
  <si>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</si>
  <si>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</si>
  <si>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</si>
  <si>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</si>
  <si>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</si>
  <si>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</si>
  <si>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</si>
  <si>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</si>
  <si>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</si>
  <si>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</si>
  <si>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</si>
  <si>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</si>
  <si>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</si>
  <si>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</si>
  <si>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</si>
  <si>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</si>
  <si>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</si>
  <si>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</si>
  <si>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</si>
  <si>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</si>
  <si>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</si>
  <si>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</si>
  <si>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</si>
  <si>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</si>
  <si>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</si>
  <si>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</si>
  <si>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</si>
  <si>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</si>
  <si>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</si>
  <si>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</si>
  <si>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</si>
  <si>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</si>
  <si>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</si>
  <si>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</si>
  <si>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</si>
  <si>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</si>
  <si>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</si>
  <si>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</si>
  <si>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</si>
  <si>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</si>
  <si>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</si>
  <si>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</si>
  <si>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</si>
  <si>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</si>
  <si>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</si>
  <si>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</si>
  <si>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</si>
  <si>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</si>
  <si>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</si>
  <si>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</si>
  <si>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</si>
  <si>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</si>
  <si>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</si>
  <si>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</si>
  <si>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</si>
  <si>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</si>
  <si>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</si>
  <si>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</si>
  <si>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</si>
  <si>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</si>
  <si>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</si>
  <si>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</si>
  <si>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</si>
  <si>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</si>
  <si>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</si>
  <si>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</si>
  <si>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</si>
  <si>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</si>
  <si>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</si>
  <si>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</si>
  <si>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</si>
  <si>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</si>
  <si>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</si>
  <si>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</si>
  <si>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</si>
  <si>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</si>
  <si>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</si>
  <si>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</si>
  <si>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</si>
  <si>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</si>
  <si>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</si>
  <si>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</si>
  <si>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</si>
  <si>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</si>
  <si>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</si>
  <si>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</si>
  <si>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</si>
  <si>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</si>
  <si>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</si>
  <si>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</si>
  <si>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</si>
  <si>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</si>
  <si>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</si>
  <si>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</si>
  <si>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</si>
  <si>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</si>
  <si>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</si>
  <si>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</si>
  <si>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</si>
  <si>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</si>
  <si>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</si>
  <si>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</si>
  <si>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</si>
  <si>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</si>
  <si>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</si>
  <si>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</si>
  <si>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</si>
  <si>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</si>
  <si>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</si>
  <si>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</si>
  <si>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</si>
  <si>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</si>
  <si>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</si>
  <si>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</si>
  <si>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</si>
  <si>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</si>
  <si>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</si>
  <si>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</si>
  <si>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</si>
  <si>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</si>
  <si>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</si>
  <si>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</si>
  <si>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</si>
  <si>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</si>
  <si>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</si>
  <si>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</si>
  <si>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</si>
  <si>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</si>
  <si>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</si>
  <si>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</si>
  <si>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</si>
  <si>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</si>
  <si>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</si>
  <si>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</si>
  <si>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</si>
  <si>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</si>
  <si>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</si>
  <si>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</si>
  <si>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</si>
  <si>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</si>
  <si>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</si>
  <si>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</si>
  <si>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</si>
  <si>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</si>
  <si>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</si>
  <si>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</si>
  <si>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</si>
  <si>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</si>
  <si>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</si>
  <si>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</si>
  <si>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</si>
  <si>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</si>
  <si>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</si>
  <si>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</si>
  <si>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</si>
  <si>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</si>
  <si>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</si>
  <si>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</si>
  <si>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</si>
  <si>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</si>
  <si>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</si>
  <si>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</si>
  <si>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</si>
  <si>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</si>
  <si>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</si>
  <si>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</si>
  <si>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</si>
  <si>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</si>
  <si>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</si>
  <si>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</si>
  <si>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</si>
  <si>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</si>
  <si>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</si>
  <si>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</si>
  <si>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</si>
  <si>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</si>
  <si>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</si>
  <si>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</si>
  <si>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</si>
  <si>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</si>
  <si>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</si>
  <si>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</si>
  <si>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</si>
  <si>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</si>
  <si>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</si>
  <si>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</si>
  <si>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</si>
  <si>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</si>
  <si>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</si>
  <si>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</si>
  <si>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</si>
  <si>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</si>
  <si>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</si>
  <si>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</si>
  <si>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</si>
  <si>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</si>
  <si>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</si>
  <si>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</si>
  <si>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</si>
  <si>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</si>
  <si>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</si>
  <si>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</si>
  <si>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</si>
  <si>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</si>
  <si>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</si>
  <si>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</si>
  <si>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</si>
  <si>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</si>
  <si>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</si>
  <si>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</si>
  <si>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</si>
  <si>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</si>
  <si>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</si>
  <si>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</si>
  <si>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</si>
  <si>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</si>
  <si>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</si>
  <si>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</si>
  <si>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</si>
  <si>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</si>
  <si>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</si>
  <si>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</si>
  <si>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</si>
  <si>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</si>
  <si>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</si>
  <si>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</si>
  <si>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</si>
  <si>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</si>
  <si>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</si>
  <si>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</si>
  <si>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</si>
  <si>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</si>
  <si>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</si>
  <si>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</si>
  <si>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</si>
  <si>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</si>
  <si>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</si>
  <si>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</si>
  <si>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</si>
  <si>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</si>
  <si>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</si>
  <si>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</si>
  <si>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</si>
  <si>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</si>
  <si>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</si>
  <si>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</si>
  <si>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</si>
  <si>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</si>
  <si>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</si>
  <si>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</si>
  <si>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</si>
  <si>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</si>
  <si>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</si>
  <si>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</si>
  <si>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</si>
  <si>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</si>
  <si>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</si>
  <si>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</si>
  <si>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</si>
  <si>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</si>
  <si>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</si>
  <si>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</si>
  <si>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</si>
  <si>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</si>
  <si>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</si>
  <si>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</si>
  <si>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</si>
  <si>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</si>
  <si>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</si>
  <si>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</si>
  <si>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</si>
  <si>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</si>
  <si>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</si>
  <si>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</si>
  <si>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</si>
  <si>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</si>
  <si>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</si>
  <si>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</si>
  <si>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</si>
  <si>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</si>
  <si>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</si>
  <si>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</si>
  <si>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</si>
  <si>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</si>
  <si>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</si>
  <si>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</si>
  <si>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</si>
  <si>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</si>
  <si>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</si>
  <si>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</si>
  <si>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</si>
  <si>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</si>
  <si>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</si>
  <si>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</si>
  <si>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</si>
  <si>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</si>
  <si>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</si>
  <si>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</si>
  <si>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</si>
  <si>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</si>
  <si>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</si>
  <si>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</si>
  <si>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</si>
  <si>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</si>
  <si>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</si>
  <si>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</si>
  <si>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</si>
  <si>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</si>
  <si>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</si>
  <si>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</si>
  <si>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</si>
  <si>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</si>
  <si>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</si>
  <si>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</si>
  <si>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</si>
  <si>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</si>
  <si>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</si>
  <si>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</si>
  <si>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</si>
  <si>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</si>
  <si>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</si>
  <si>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</si>
  <si>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</si>
  <si>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</si>
  <si>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</si>
  <si>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</si>
  <si>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</si>
  <si>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</si>
  <si>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</si>
  <si>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</si>
  <si>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</si>
  <si>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</si>
  <si>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</si>
  <si>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</si>
  <si>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</si>
  <si>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</si>
  <si>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</si>
  <si>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</si>
  <si>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</si>
  <si>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</si>
  <si>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</si>
  <si>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</si>
  <si>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</si>
  <si>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</si>
  <si>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</si>
  <si>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</si>
  <si>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</si>
  <si>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</si>
  <si>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</si>
  <si>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</si>
  <si>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</si>
  <si>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</si>
  <si>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</si>
  <si>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</si>
  <si>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</si>
  <si>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</si>
  <si>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</si>
  <si>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</si>
  <si>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</si>
  <si>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</si>
  <si>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</si>
  <si>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</si>
  <si>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</si>
  <si>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</si>
  <si>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</si>
  <si>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</si>
  <si>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</si>
  <si>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</si>
  <si>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</si>
  <si>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</si>
  <si>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</si>
  <si>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</si>
  <si>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</si>
  <si>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</si>
  <si>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</si>
  <si>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</si>
  <si>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</si>
  <si>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</si>
  <si>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</si>
  <si>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</si>
  <si>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</si>
  <si>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</si>
  <si>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</si>
  <si>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</si>
  <si>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</si>
  <si>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</si>
  <si>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</si>
  <si>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</si>
  <si>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</si>
  <si>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</si>
  <si>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</si>
  <si>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</si>
  <si>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</si>
  <si>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</si>
  <si>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</si>
  <si>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</si>
  <si>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</si>
  <si>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</si>
  <si>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</si>
  <si>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</si>
  <si>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</si>
  <si>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</si>
  <si>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</si>
  <si>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</si>
  <si>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</si>
  <si>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</si>
  <si>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</si>
  <si>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</si>
  <si>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</si>
  <si>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</si>
  <si>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</si>
  <si>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</si>
  <si>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</si>
  <si>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</si>
  <si>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</si>
  <si>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</si>
  <si>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</si>
  <si>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</si>
  <si>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</si>
  <si>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</si>
  <si>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</si>
  <si>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</si>
  <si>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</si>
  <si>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</si>
  <si>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</si>
  <si>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</si>
  <si>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</si>
  <si>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</si>
  <si>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</si>
  <si>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</si>
  <si>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</si>
  <si>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</si>
  <si>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</si>
  <si>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</si>
  <si>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</si>
  <si>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</si>
  <si>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</si>
  <si>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</si>
  <si>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</si>
  <si>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</si>
  <si>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</si>
  <si>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</si>
  <si>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</si>
  <si>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</si>
  <si>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</si>
  <si>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</si>
  <si>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</si>
  <si>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</si>
  <si>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</si>
  <si>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</si>
  <si>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</si>
  <si>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</si>
  <si>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</si>
  <si>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</si>
  <si>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</si>
  <si>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</si>
  <si>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</si>
  <si>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</si>
  <si>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</si>
  <si>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</si>
  <si>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</si>
  <si>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</si>
  <si>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</si>
  <si>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</si>
  <si>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</si>
  <si>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</si>
  <si>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</si>
  <si>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</si>
  <si>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</si>
  <si>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</si>
  <si>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</si>
  <si>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</si>
  <si>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</si>
  <si>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</si>
  <si>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</si>
  <si>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</si>
  <si>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</si>
  <si>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</si>
  <si>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</si>
  <si>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</si>
  <si>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</si>
  <si>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</si>
  <si>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</si>
  <si>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</si>
  <si>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</si>
  <si>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</si>
  <si>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</si>
  <si>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</si>
  <si>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</si>
  <si>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</si>
  <si>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</si>
  <si>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</si>
  <si>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</si>
  <si>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</si>
  <si>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</si>
  <si>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</si>
  <si>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</si>
  <si>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</si>
  <si>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</si>
  <si>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</si>
  <si>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</si>
  <si>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</si>
  <si>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</si>
  <si>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</si>
  <si>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</si>
  <si>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</si>
  <si>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</si>
  <si>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</si>
  <si>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</si>
  <si>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</si>
  <si>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</si>
  <si>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</si>
  <si>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</si>
  <si>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</si>
  <si>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</si>
  <si>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</si>
  <si>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</si>
  <si>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</si>
  <si>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</si>
  <si>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</si>
  <si>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</si>
  <si>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</si>
  <si>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</si>
  <si>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</si>
  <si>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</si>
  <si>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</si>
  <si>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</si>
  <si>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</si>
  <si>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</si>
  <si>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</si>
  <si>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</si>
  <si>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</si>
  <si>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</si>
  <si>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</si>
  <si>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</si>
  <si>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</si>
  <si>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</si>
  <si>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</si>
  <si>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</si>
  <si>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</si>
  <si>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</si>
  <si>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</si>
  <si>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</si>
  <si>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</si>
  <si>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</si>
  <si>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</si>
  <si>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</si>
  <si>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</si>
  <si>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</si>
  <si>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</si>
  <si>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</si>
  <si>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</si>
  <si>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</si>
  <si>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</si>
  <si>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</si>
  <si>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</si>
  <si>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</si>
  <si>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</si>
  <si>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</si>
  <si>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</si>
  <si>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</si>
  <si>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</si>
  <si>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</si>
  <si>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</si>
  <si>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</si>
  <si>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</si>
  <si>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</si>
  <si>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</si>
  <si>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</si>
  <si>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</si>
  <si>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</si>
  <si>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</si>
  <si>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</si>
  <si>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</si>
  <si>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</si>
  <si>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</si>
  <si>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</si>
  <si>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</si>
  <si>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</si>
  <si>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</si>
  <si>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</si>
  <si>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</si>
  <si>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</si>
  <si>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</si>
  <si>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</si>
  <si>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</si>
  <si>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</si>
  <si>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</si>
  <si>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</si>
  <si>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</si>
  <si>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</si>
  <si>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</si>
  <si>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</si>
  <si>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</si>
  <si>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</si>
  <si>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</si>
  <si>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</si>
  <si>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</si>
  <si>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</si>
  <si>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</si>
  <si>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</si>
  <si>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</si>
  <si>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</si>
  <si>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</si>
  <si>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</si>
  <si>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</si>
  <si>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</si>
  <si>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</si>
  <si>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</si>
  <si>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</si>
  <si>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</si>
  <si>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</si>
  <si>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</si>
  <si>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</si>
  <si>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</si>
  <si>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</si>
  <si>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</si>
  <si>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</si>
  <si>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</si>
  <si>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</si>
  <si>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</si>
  <si>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</si>
  <si>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</si>
  <si>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</si>
  <si>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</si>
  <si>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</si>
  <si>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</si>
  <si>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</si>
  <si>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</si>
  <si>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</si>
  <si>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</si>
  <si>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</si>
  <si>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</si>
  <si>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</si>
  <si>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</si>
  <si>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</si>
  <si>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</si>
  <si>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</si>
  <si>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</si>
  <si>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</si>
  <si>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</si>
  <si>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</si>
  <si>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</si>
  <si>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</si>
  <si>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</si>
  <si>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</si>
  <si>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</si>
  <si>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</si>
  <si>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</si>
  <si>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</si>
  <si>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</si>
  <si>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</si>
  <si>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</si>
  <si>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</si>
  <si>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</si>
  <si>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</si>
  <si>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</si>
  <si>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</si>
  <si>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</si>
  <si>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</si>
  <si>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</si>
  <si>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</si>
  <si>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</si>
  <si>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</si>
  <si>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</si>
  <si>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</si>
  <si>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</si>
  <si>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</si>
  <si>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</si>
  <si>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</si>
  <si>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</si>
  <si>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</si>
  <si>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</si>
  <si>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</si>
  <si>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</si>
  <si>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</si>
  <si>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</si>
  <si>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</si>
  <si>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</si>
  <si>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</si>
  <si>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</si>
  <si>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</si>
  <si>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</si>
  <si>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</si>
  <si>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</si>
  <si>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</si>
  <si>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</si>
  <si>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</si>
  <si>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</si>
  <si>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</si>
  <si>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</si>
  <si>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</si>
  <si>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</si>
  <si>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</si>
  <si>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</si>
  <si>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</si>
  <si>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</si>
  <si>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</si>
  <si>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</si>
  <si>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</si>
  <si>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</si>
  <si>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</si>
  <si>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</si>
  <si>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</si>
  <si>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</si>
  <si>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</si>
  <si>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</si>
  <si>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</si>
  <si>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</si>
  <si>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</si>
  <si>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</si>
  <si>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</si>
  <si>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</si>
  <si>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</si>
  <si>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</si>
  <si>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</si>
  <si>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</si>
  <si>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</si>
  <si>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</si>
  <si>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</si>
  <si>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</si>
  <si>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</si>
  <si>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</si>
  <si>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</si>
  <si>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</si>
  <si>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</si>
  <si>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</si>
  <si>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</si>
  <si>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</si>
  <si>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</si>
  <si>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</si>
  <si>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</si>
  <si>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</si>
  <si>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</si>
  <si>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</si>
  <si>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</si>
  <si>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</si>
  <si>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</si>
  <si>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</si>
  <si>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</si>
  <si>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</si>
  <si>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</si>
  <si>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</si>
  <si>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</si>
  <si>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</si>
  <si>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</si>
  <si>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</si>
  <si>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</si>
  <si>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</si>
  <si>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</si>
  <si>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</si>
  <si>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</si>
  <si>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</si>
  <si>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</si>
  <si>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</si>
  <si>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</si>
  <si>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</si>
  <si>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</si>
  <si>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</si>
  <si>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</si>
  <si>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</si>
  <si>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</si>
  <si>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</si>
  <si>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</si>
  <si>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</si>
  <si>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</si>
  <si>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</si>
  <si>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</si>
  <si>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</si>
  <si>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</si>
  <si>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</si>
  <si>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</si>
  <si>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</si>
  <si>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</si>
  <si>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</si>
  <si>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</si>
  <si>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</si>
  <si>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</si>
  <si>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</si>
  <si>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</si>
  <si>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</si>
  <si>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</si>
  <si>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</si>
  <si>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</si>
  <si>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</si>
  <si>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</si>
  <si>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</si>
  <si>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</si>
  <si>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</si>
  <si>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</si>
  <si>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</si>
  <si>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</si>
  <si>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</si>
  <si>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</si>
  <si>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</si>
  <si>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</si>
  <si>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</si>
  <si>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</si>
  <si>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</si>
  <si>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</si>
  <si>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</si>
  <si>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</si>
  <si>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</si>
  <si>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</si>
  <si>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</si>
  <si>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</si>
  <si>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</si>
  <si>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</si>
  <si>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</si>
  <si>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</si>
  <si>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</si>
  <si>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</si>
  <si>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</si>
  <si>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</si>
  <si>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</si>
  <si>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</si>
  <si>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</si>
  <si>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</si>
  <si>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</si>
  <si>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</si>
  <si>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</si>
  <si>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</si>
  <si>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</si>
  <si>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</si>
  <si>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</si>
  <si>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</si>
  <si>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</si>
  <si>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</si>
  <si>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</si>
  <si>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</si>
  <si>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</si>
  <si>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</si>
  <si>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</si>
  <si>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</si>
  <si>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</si>
  <si>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</si>
  <si>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</si>
  <si>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</si>
  <si>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</si>
  <si>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</si>
  <si>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</si>
  <si>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</si>
  <si>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</si>
  <si>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</si>
  <si>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</si>
  <si>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</si>
  <si>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</si>
  <si>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</si>
  <si>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</si>
  <si>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</si>
  <si>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</si>
  <si>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</si>
  <si>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</si>
  <si>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</si>
  <si>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</si>
  <si>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</si>
  <si>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</si>
  <si>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</si>
  <si>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</si>
  <si>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</si>
  <si>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</si>
  <si>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</si>
  <si>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</si>
  <si>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</si>
  <si>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</si>
  <si>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</si>
  <si>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</si>
  <si>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</si>
  <si>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</si>
  <si>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</si>
  <si>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</si>
  <si>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</si>
  <si>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</si>
  <si>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</si>
  <si>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</si>
  <si>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</si>
  <si>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</si>
  <si>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</si>
  <si>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</si>
  <si>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</si>
  <si>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</si>
  <si>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</si>
  <si>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</si>
  <si>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</si>
  <si>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</si>
  <si>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</si>
  <si>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</si>
  <si>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</si>
  <si>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</si>
  <si>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</si>
  <si>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</si>
  <si>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</si>
  <si>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</si>
  <si>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</si>
  <si>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</si>
  <si>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</si>
  <si>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</si>
  <si>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</si>
  <si>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</si>
  <si>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</si>
  <si>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</si>
  <si>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</si>
  <si>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</si>
  <si>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</si>
  <si>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</si>
  <si>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</si>
  <si>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</si>
  <si>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</si>
  <si>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</si>
  <si>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</si>
  <si>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</si>
  <si>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</si>
  <si>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</si>
  <si>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</si>
  <si>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</si>
  <si>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</si>
  <si>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</si>
  <si>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</si>
  <si>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</si>
  <si>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</si>
  <si>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</si>
  <si>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</si>
  <si>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</si>
  <si>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</si>
  <si>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</si>
  <si>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</si>
  <si>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</si>
  <si>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</si>
  <si>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</si>
  <si>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</si>
  <si>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</si>
  <si>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</si>
  <si>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</si>
  <si>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</si>
  <si>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</si>
  <si>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</si>
  <si>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</si>
  <si>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</si>
  <si>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</si>
  <si>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</si>
  <si>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</si>
  <si>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</si>
  <si>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</si>
  <si>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</si>
  <si>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</si>
  <si>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</si>
  <si>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</si>
  <si>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</si>
  <si>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</si>
  <si>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</si>
  <si>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</si>
  <si>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</si>
  <si>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</si>
  <si>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</si>
  <si>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</si>
  <si>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</si>
  <si>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</si>
  <si>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</si>
  <si>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</si>
  <si>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</si>
  <si>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</si>
  <si>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</si>
  <si>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</si>
  <si>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</si>
  <si>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</si>
  <si>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</si>
  <si>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</si>
  <si>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</si>
  <si>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</si>
  <si>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</si>
  <si>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</si>
  <si>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</si>
  <si>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</si>
  <si>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</si>
  <si>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</si>
  <si>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</si>
  <si>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</si>
  <si>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</si>
  <si>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</si>
  <si>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</si>
  <si>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</si>
  <si>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</si>
  <si>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</si>
  <si>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</si>
  <si>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</si>
  <si>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</si>
  <si>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</si>
  <si>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</si>
  <si>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</si>
  <si>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</si>
  <si>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</si>
  <si>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</si>
  <si>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</si>
  <si>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</si>
  <si>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</si>
  <si>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</si>
  <si>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</si>
  <si>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</si>
  <si>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</si>
  <si>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</si>
  <si>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</si>
  <si>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</si>
  <si>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</si>
  <si>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</si>
  <si>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</si>
  <si>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</si>
  <si>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</si>
  <si>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</si>
  <si>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</si>
  <si>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</si>
  <si>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</si>
  <si>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</si>
  <si>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</si>
  <si>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</si>
  <si>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</si>
  <si>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</si>
  <si>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</si>
  <si>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</si>
  <si>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</si>
  <si>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</si>
  <si>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</si>
  <si>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</si>
  <si>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</si>
  <si>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</si>
  <si>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</si>
  <si>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</si>
  <si>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</si>
  <si>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</si>
  <si>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</si>
  <si>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</si>
  <si>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</si>
  <si>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</si>
  <si>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</si>
  <si>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</si>
  <si>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</si>
  <si>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</si>
  <si>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</si>
  <si>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</si>
  <si>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</si>
  <si>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</si>
  <si>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</si>
  <si>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</si>
  <si>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</si>
  <si>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</si>
  <si>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</si>
  <si>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</si>
  <si>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</si>
  <si>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</si>
  <si>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</si>
  <si>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</si>
  <si>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</si>
  <si>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</si>
  <si>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</si>
  <si>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</si>
  <si>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</si>
  <si>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</si>
  <si>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</si>
  <si>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</si>
  <si>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</si>
  <si>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</si>
  <si>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</si>
  <si>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</si>
  <si>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</si>
  <si>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</si>
  <si>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</si>
  <si>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</si>
  <si>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</si>
  <si>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</si>
  <si>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</si>
  <si>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</si>
  <si>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</si>
  <si>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</si>
  <si>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</si>
  <si>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</si>
  <si>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</si>
  <si>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</si>
  <si>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</si>
  <si>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</si>
  <si>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</si>
  <si>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</si>
  <si>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</si>
  <si>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</si>
  <si>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</si>
  <si>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</si>
  <si>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</si>
  <si>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</si>
  <si>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</si>
  <si>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</si>
  <si>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</si>
  <si>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</si>
  <si>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</si>
  <si>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</si>
  <si>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</si>
  <si>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</si>
  <si>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</si>
  <si>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</si>
  <si>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</si>
  <si>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</si>
  <si>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</si>
  <si>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</si>
  <si>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</si>
  <si>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</si>
  <si>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</si>
  <si>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</si>
  <si>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</si>
  <si>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</si>
  <si>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</si>
  <si>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</si>
  <si>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</si>
  <si>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</si>
  <si>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</si>
  <si>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</si>
  <si>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</si>
  <si>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</si>
  <si>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</si>
  <si>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</si>
  <si>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</si>
  <si>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</si>
  <si>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</si>
  <si>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</si>
  <si>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</si>
  <si>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</si>
  <si>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</si>
  <si>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</si>
  <si>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</si>
  <si>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</si>
  <si>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</si>
  <si>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</si>
  <si>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</si>
  <si>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</si>
  <si>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</si>
  <si>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</si>
  <si>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</si>
  <si>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</si>
  <si>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</si>
  <si>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</si>
  <si>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</si>
  <si>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</si>
  <si>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</si>
  <si>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</si>
  <si>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</si>
  <si>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</si>
  <si>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</si>
  <si>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</si>
  <si>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</si>
  <si>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</si>
  <si>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</si>
  <si>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</si>
  <si>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</si>
  <si>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</si>
  <si>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</si>
  <si>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</si>
  <si>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</si>
  <si>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</si>
  <si>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</si>
  <si>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</si>
  <si>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</si>
  <si>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</si>
  <si>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</si>
  <si>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</si>
  <si>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</si>
  <si>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</si>
  <si>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</si>
  <si>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</si>
  <si>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</si>
  <si>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</si>
  <si>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</si>
  <si>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</si>
  <si>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</si>
  <si>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</si>
  <si>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</si>
  <si>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</si>
  <si>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</si>
  <si>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</si>
  <si>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</si>
  <si>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</si>
  <si>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</si>
  <si>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</si>
  <si>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</si>
  <si>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</si>
  <si>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</si>
  <si>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</si>
  <si>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</si>
  <si>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</si>
  <si>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</si>
  <si>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</si>
  <si>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</si>
  <si>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</si>
  <si>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</si>
  <si>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</si>
  <si>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</si>
  <si>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</si>
  <si>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</si>
  <si>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</si>
  <si>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</si>
  <si>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</si>
  <si>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</si>
  <si>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</si>
  <si>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</si>
  <si>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</si>
  <si>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</si>
  <si>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</si>
  <si>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</si>
  <si>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</si>
  <si>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</si>
  <si>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</si>
  <si>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</si>
  <si>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</si>
  <si>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</si>
  <si>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</si>
  <si>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</si>
  <si>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</si>
  <si>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</si>
  <si>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</si>
  <si>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</si>
  <si>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</si>
  <si>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</si>
  <si>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</si>
  <si>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</si>
  <si>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</si>
  <si>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</si>
  <si>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</si>
  <si>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</si>
  <si>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</si>
  <si>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</si>
  <si>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</si>
  <si>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</si>
  <si>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</si>
  <si>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</si>
  <si>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</si>
  <si>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</si>
  <si>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</si>
  <si>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</si>
  <si>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</si>
  <si>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</si>
  <si>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</si>
  <si>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</si>
  <si>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</si>
  <si>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</si>
  <si>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</si>
  <si>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</si>
  <si>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</si>
  <si>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</si>
  <si>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</si>
  <si>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</si>
  <si>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</si>
  <si>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</si>
  <si>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</si>
  <si>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</si>
  <si>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</si>
  <si>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</si>
  <si>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</si>
  <si>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</si>
  <si>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</si>
  <si>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</si>
  <si>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</si>
  <si>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</si>
  <si>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</si>
  <si>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</si>
  <si>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</si>
  <si>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</si>
  <si>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</si>
  <si>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</si>
  <si>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</si>
  <si>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</si>
  <si>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</si>
  <si>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</si>
  <si>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</si>
  <si>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</si>
  <si>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</si>
  <si>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</si>
  <si>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</si>
  <si>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</si>
  <si>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</si>
  <si>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</si>
  <si>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</si>
  <si>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</si>
  <si>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</si>
  <si>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</si>
  <si>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</si>
  <si>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</si>
  <si>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</si>
  <si>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</si>
  <si>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</si>
  <si>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</si>
  <si>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</si>
  <si>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</si>
  <si>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</si>
  <si>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</si>
  <si>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</si>
  <si>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</si>
  <si>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</si>
  <si>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</si>
  <si>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</si>
  <si>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</si>
  <si>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</si>
  <si>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</si>
  <si>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</si>
  <si>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</si>
  <si>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</si>
  <si>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</si>
  <si>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</si>
  <si>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</si>
  <si>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</si>
  <si>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</si>
  <si>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</si>
  <si>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</si>
  <si>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</si>
  <si>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</si>
  <si>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</si>
  <si>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</si>
  <si>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</si>
  <si>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</si>
  <si>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</si>
  <si>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</si>
  <si>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</si>
  <si>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</si>
  <si>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</si>
  <si>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</si>
  <si>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</si>
  <si>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</si>
  <si>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</si>
  <si>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</si>
  <si>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</si>
  <si>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</si>
  <si>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</si>
  <si>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</si>
  <si>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</si>
  <si>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</si>
  <si>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</si>
  <si>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</si>
  <si>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</si>
  <si>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</si>
  <si>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</si>
  <si>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</si>
  <si>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</si>
  <si>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</si>
  <si>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</si>
  <si>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</si>
  <si>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</si>
  <si>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</si>
  <si>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</si>
  <si>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</si>
  <si>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</si>
  <si>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</si>
  <si>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</si>
  <si>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</si>
  <si>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</si>
  <si>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</si>
  <si>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</si>
  <si>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</si>
  <si>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</si>
  <si>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</si>
  <si>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</si>
  <si>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</si>
  <si>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</si>
  <si>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</si>
  <si>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</si>
  <si>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</si>
  <si>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</si>
  <si>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</si>
  <si>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</si>
  <si>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</si>
  <si>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</si>
  <si>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</si>
  <si>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</si>
  <si>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</si>
  <si>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</si>
  <si>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</si>
  <si>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</si>
  <si>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</si>
  <si>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</si>
  <si>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</si>
  <si>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</si>
  <si>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</si>
  <si>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</si>
  <si>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</si>
  <si>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</si>
  <si>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</si>
  <si>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</si>
  <si>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</si>
  <si>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</si>
  <si>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</si>
  <si>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</si>
  <si>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</si>
  <si>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</si>
  <si>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</si>
  <si>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</si>
  <si>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</si>
  <si>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</si>
  <si>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</si>
  <si>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</si>
  <si>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</si>
  <si>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</si>
  <si>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</si>
  <si>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</si>
  <si>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</si>
  <si>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</si>
  <si>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</si>
  <si>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</si>
  <si>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</si>
  <si>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</si>
  <si>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</si>
  <si>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</si>
  <si>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</si>
  <si>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</si>
  <si>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</si>
  <si>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</si>
  <si>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</si>
  <si>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</si>
  <si>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</si>
  <si>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</si>
  <si>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</si>
  <si>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</si>
  <si>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</si>
  <si>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</si>
  <si>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</si>
  <si>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</si>
  <si>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</si>
  <si>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</si>
  <si>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</si>
  <si>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</si>
  <si>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</si>
  <si>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</si>
  <si>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</si>
  <si>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</si>
  <si>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</si>
  <si>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</si>
  <si>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</si>
  <si>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</si>
  <si>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</si>
  <si>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</si>
  <si>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</si>
  <si>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</si>
  <si>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</si>
  <si>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</si>
  <si>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</si>
  <si>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</si>
  <si>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</si>
  <si>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</si>
  <si>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</si>
  <si>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</si>
  <si>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</si>
  <si>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</si>
  <si>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</si>
  <si>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</si>
  <si>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</si>
  <si>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</si>
  <si>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</si>
  <si>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</si>
  <si>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</si>
  <si>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</si>
  <si>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</si>
  <si>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</si>
  <si>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</si>
  <si>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</si>
  <si>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</si>
  <si>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</si>
  <si>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</si>
  <si>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</si>
  <si>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</si>
  <si>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</si>
  <si>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</si>
  <si>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</si>
  <si>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</si>
  <si>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</si>
  <si>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</si>
  <si>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</si>
  <si>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</si>
  <si>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</si>
  <si>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</si>
  <si>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</si>
  <si>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</si>
  <si>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</si>
  <si>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</si>
  <si>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</si>
  <si>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</si>
  <si>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</si>
  <si>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</si>
  <si>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</si>
  <si>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</si>
  <si>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</si>
  <si>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</si>
  <si>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</si>
  <si>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</si>
  <si>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</si>
  <si>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</si>
  <si>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</si>
  <si>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</si>
  <si>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</si>
  <si>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</si>
  <si>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</si>
  <si>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</si>
  <si>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</si>
  <si>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</si>
  <si>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</si>
  <si>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</si>
  <si>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</si>
  <si>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</si>
  <si>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</si>
  <si>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</si>
  <si>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</si>
  <si>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</si>
  <si>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</si>
  <si>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</si>
  <si>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</si>
  <si>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</si>
  <si>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</si>
  <si>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</si>
  <si>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</si>
  <si>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</si>
  <si>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</si>
  <si>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</si>
  <si>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</si>
  <si>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</si>
  <si>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</si>
  <si>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</si>
  <si>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</si>
  <si>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</si>
  <si>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</si>
  <si>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</si>
  <si>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</si>
  <si>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</si>
  <si>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</si>
  <si>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</si>
  <si>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</si>
  <si>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</si>
  <si>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</si>
  <si>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</si>
  <si>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</si>
  <si>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</si>
  <si>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</si>
  <si>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</si>
  <si>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</si>
  <si>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</si>
  <si>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</si>
  <si>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</si>
  <si>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</si>
  <si>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</si>
  <si>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</si>
  <si>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</si>
  <si>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</si>
  <si>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</si>
  <si>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</si>
  <si>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</si>
  <si>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</si>
  <si>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</si>
  <si>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</si>
  <si>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</si>
  <si>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</si>
  <si>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</si>
  <si>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</si>
  <si>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</si>
  <si>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</si>
  <si>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</si>
  <si>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</si>
  <si>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</si>
  <si>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</si>
  <si>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</si>
  <si>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</si>
  <si>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</si>
  <si>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</si>
  <si>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</si>
  <si>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</si>
  <si>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</si>
  <si>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</si>
  <si>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</si>
  <si>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</si>
  <si>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</si>
  <si>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</si>
  <si>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</si>
  <si>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</si>
  <si>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</si>
  <si>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</si>
  <si>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</si>
  <si>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</si>
  <si>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</si>
  <si>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</si>
  <si>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</si>
  <si>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</si>
  <si>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</si>
  <si>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</si>
  <si>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</si>
  <si>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</si>
  <si>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</si>
  <si>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</si>
  <si>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</si>
  <si>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</si>
  <si>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</si>
  <si>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</si>
  <si>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</si>
  <si>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</si>
  <si>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</si>
  <si>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</si>
  <si>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</si>
  <si>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</si>
  <si>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</si>
  <si>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</si>
  <si>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</si>
  <si>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</si>
  <si>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</si>
  <si>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</si>
  <si>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</si>
  <si>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</si>
  <si>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</si>
  <si>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</si>
  <si>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</si>
  <si>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</si>
  <si>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</si>
  <si>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</si>
  <si>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</si>
  <si>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</si>
  <si>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</si>
  <si>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</si>
  <si>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</si>
  <si>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</si>
  <si>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</si>
  <si>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</si>
  <si>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</si>
  <si>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</si>
  <si>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</si>
  <si>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</si>
  <si>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</si>
  <si>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</si>
  <si>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</si>
  <si>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</si>
  <si>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</si>
  <si>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</si>
  <si>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</si>
  <si>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</si>
  <si>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</si>
  <si>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</si>
  <si>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</si>
  <si>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</si>
  <si>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</si>
  <si>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</si>
  <si>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</si>
  <si>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</si>
  <si>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</si>
  <si>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</si>
  <si>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</si>
  <si>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</si>
  <si>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</si>
  <si>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</si>
  <si>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</si>
  <si>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</si>
  <si>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</si>
  <si>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</si>
  <si>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</si>
  <si>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</si>
  <si>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</si>
  <si>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</si>
  <si>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</si>
  <si>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</si>
  <si>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</si>
  <si>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</si>
  <si>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</si>
  <si>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</si>
  <si>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</si>
  <si>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</si>
  <si>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</si>
  <si>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</si>
  <si>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</si>
  <si>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</si>
  <si>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</si>
  <si>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</si>
  <si>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</si>
  <si>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</si>
  <si>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</si>
  <si>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</si>
  <si>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</si>
  <si>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</si>
  <si>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</si>
  <si>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</si>
  <si>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</si>
  <si>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</si>
  <si>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</si>
  <si>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</si>
  <si>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</si>
  <si>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</si>
  <si>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</si>
  <si>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</si>
  <si>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</si>
  <si>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</si>
  <si>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</si>
  <si>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</si>
  <si>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</si>
  <si>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</si>
  <si>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</si>
  <si>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</si>
  <si>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</si>
  <si>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</si>
  <si>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</si>
  <si>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</si>
  <si>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</si>
  <si>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</si>
  <si>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</si>
  <si>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</si>
  <si>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</si>
  <si>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</si>
  <si>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</si>
  <si>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</si>
  <si>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</si>
  <si>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</si>
  <si>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</si>
  <si>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</si>
  <si>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</si>
  <si>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</si>
  <si>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</si>
  <si>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</si>
  <si>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</si>
  <si>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</si>
  <si>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</si>
  <si>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</si>
  <si>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</si>
  <si>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</si>
  <si>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</si>
  <si>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</si>
  <si>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</si>
  <si>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</si>
  <si>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</si>
  <si>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</si>
  <si>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</si>
  <si>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</si>
  <si>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</si>
  <si>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</si>
  <si>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</si>
  <si>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</si>
  <si>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</si>
  <si>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</si>
  <si>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</si>
  <si>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</si>
  <si>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</si>
  <si>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</si>
  <si>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</si>
  <si>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</si>
  <si>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</si>
  <si>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</si>
  <si>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</si>
  <si>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</si>
  <si>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</si>
  <si>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</si>
  <si>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</si>
  <si>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</si>
  <si>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</si>
  <si>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</si>
  <si>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</si>
  <si>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</si>
  <si>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</si>
  <si>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</si>
  <si>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</si>
  <si>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</si>
  <si>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</si>
  <si>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</si>
  <si>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</si>
  <si>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</si>
  <si>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</si>
  <si>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</si>
  <si>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</si>
  <si>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</si>
  <si>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</si>
  <si>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</si>
  <si>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</si>
  <si>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</si>
  <si>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</si>
  <si>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</si>
  <si>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</si>
  <si>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</si>
  <si>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</si>
  <si>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</si>
  <si>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</si>
  <si>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</si>
  <si>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</si>
  <si>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</si>
  <si>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</si>
  <si>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</si>
  <si>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</si>
  <si>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</si>
  <si>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</si>
  <si>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</si>
  <si>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</si>
  <si>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</si>
  <si>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</si>
  <si>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</si>
  <si>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</si>
  <si>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</si>
  <si>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</si>
  <si>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</si>
  <si>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</si>
  <si>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</si>
  <si>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</si>
  <si>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</si>
  <si>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</si>
  <si>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</si>
  <si>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</si>
  <si>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</si>
  <si>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</si>
  <si>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</si>
  <si>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</si>
  <si>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</si>
  <si>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</si>
  <si>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</si>
  <si>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</si>
  <si>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</si>
  <si>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</si>
  <si>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</si>
  <si>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</si>
  <si>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</si>
  <si>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</si>
  <si>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</si>
  <si>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</si>
  <si>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</si>
  <si>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</si>
  <si>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</si>
  <si>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</si>
  <si>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</si>
  <si>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</si>
  <si>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</si>
  <si>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</si>
  <si>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</si>
  <si>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</si>
  <si>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</si>
  <si>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</si>
  <si>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</si>
  <si>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</si>
  <si>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</si>
  <si>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</si>
  <si>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</si>
  <si>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</si>
  <si>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</si>
  <si>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</si>
  <si>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</si>
  <si>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</si>
  <si>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</si>
  <si>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</si>
  <si>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</si>
  <si>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</si>
  <si>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</si>
  <si>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</si>
  <si>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</si>
  <si>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</si>
  <si>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</si>
  <si>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</si>
  <si>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</si>
  <si>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</si>
  <si>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</si>
  <si>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</si>
  <si>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</si>
  <si>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</si>
  <si>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</si>
  <si>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</si>
  <si>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</si>
  <si>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</si>
  <si>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</si>
  <si>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</si>
  <si>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</si>
  <si>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</si>
  <si>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</si>
  <si>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</si>
  <si>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</si>
  <si>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</si>
  <si>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</si>
  <si>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</si>
  <si>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</si>
  <si>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</si>
  <si>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</si>
  <si>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</si>
  <si>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</si>
  <si>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</si>
  <si>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</si>
  <si>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</si>
  <si>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</si>
  <si>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</si>
  <si>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</si>
  <si>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</si>
  <si>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</si>
  <si>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</si>
  <si>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</si>
  <si>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</si>
  <si>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</si>
  <si>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</si>
  <si>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</si>
  <si>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</si>
  <si>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</si>
  <si>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</si>
  <si>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</si>
  <si>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</si>
  <si>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</si>
  <si>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</si>
  <si>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</si>
  <si>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</si>
  <si>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</si>
  <si>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</si>
  <si>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</si>
  <si>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</si>
  <si>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</si>
  <si>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</si>
  <si>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</si>
  <si>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</si>
  <si>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</si>
  <si>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</si>
  <si>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</si>
  <si>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</si>
  <si>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</si>
  <si>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</si>
  <si>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</si>
  <si>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</si>
  <si>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</si>
  <si>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</si>
  <si>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</si>
  <si>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</si>
  <si>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</si>
  <si>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</si>
  <si>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</si>
  <si>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</si>
  <si>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</si>
  <si>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</si>
  <si>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</si>
  <si>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</si>
  <si>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</si>
  <si>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</si>
  <si>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</si>
  <si>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</si>
  <si>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</si>
  <si>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</si>
  <si>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</si>
  <si>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</si>
  <si>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</si>
  <si>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</si>
  <si>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</si>
  <si>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</si>
  <si>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</si>
  <si>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</si>
  <si>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</si>
  <si>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</si>
  <si>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</si>
  <si>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</si>
  <si>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</si>
  <si>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</si>
  <si>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</si>
  <si>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</si>
  <si>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</si>
  <si>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</si>
  <si>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</si>
  <si>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</si>
  <si>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</si>
  <si>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</si>
  <si>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</si>
  <si>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</si>
  <si>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</si>
  <si>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</si>
  <si>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</si>
  <si>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</si>
  <si>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</si>
  <si>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</si>
  <si>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</si>
  <si>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</si>
  <si>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</si>
  <si>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</si>
  <si>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</si>
  <si>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</si>
  <si>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</si>
  <si>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</si>
  <si>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</si>
  <si>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</si>
  <si>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</si>
  <si>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</si>
  <si>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</si>
  <si>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</si>
  <si>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</si>
  <si>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</si>
  <si>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</si>
  <si>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</si>
  <si>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</si>
  <si>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</si>
  <si>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</si>
  <si>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</si>
  <si>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</si>
  <si>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</si>
  <si>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</si>
  <si>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</si>
  <si>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</si>
  <si>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</si>
  <si>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</si>
  <si>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</si>
  <si>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</si>
  <si>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</si>
  <si>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</si>
  <si>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</si>
  <si>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</si>
  <si>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</si>
  <si>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</si>
  <si>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</si>
  <si>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</si>
  <si>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</si>
  <si>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</si>
  <si>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</si>
  <si>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</si>
  <si>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</si>
  <si>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</si>
  <si>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</si>
  <si>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</si>
  <si>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</si>
  <si>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</si>
  <si>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</si>
  <si>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</si>
  <si>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</si>
  <si>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</si>
  <si>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</si>
  <si>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</si>
  <si>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</si>
  <si>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</si>
  <si>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</si>
  <si>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</si>
  <si>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</si>
  <si>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</si>
  <si>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</si>
  <si>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</si>
  <si>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</si>
  <si>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</si>
  <si>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</si>
  <si>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</si>
  <si>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</si>
  <si>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</si>
  <si>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</si>
  <si>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</si>
  <si>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</si>
  <si>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</si>
  <si>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</si>
  <si>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</si>
  <si>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</si>
  <si>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</si>
  <si>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</si>
  <si>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</si>
  <si>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</si>
  <si>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</si>
  <si>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</si>
  <si>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</si>
  <si>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</si>
  <si>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</si>
  <si>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</si>
  <si>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</si>
  <si>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</si>
  <si>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</si>
  <si>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</si>
  <si>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</si>
  <si>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</si>
  <si>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</si>
  <si>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</si>
  <si>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</si>
  <si>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</si>
  <si>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</si>
  <si>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</si>
  <si>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</si>
  <si>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</si>
  <si>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</si>
  <si>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</si>
  <si>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</si>
  <si>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</si>
  <si>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</si>
  <si>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</si>
  <si>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</si>
  <si>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</si>
  <si>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</si>
  <si>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</si>
  <si>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</si>
  <si>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</si>
  <si>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</si>
  <si>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</si>
  <si>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</si>
  <si>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</si>
  <si>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</si>
  <si>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</si>
  <si>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</si>
  <si>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</si>
  <si>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</si>
  <si>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</si>
  <si>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</si>
  <si>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</si>
  <si>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</si>
  <si>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</si>
  <si>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</si>
  <si>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</si>
  <si>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</si>
  <si>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</si>
  <si>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</si>
  <si>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</si>
  <si>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</si>
  <si>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</si>
  <si>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</si>
  <si>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</si>
  <si>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</si>
  <si>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</si>
  <si>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</si>
  <si>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</si>
  <si>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</si>
  <si>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</si>
  <si>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</si>
  <si>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</si>
  <si>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</si>
  <si>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</si>
  <si>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</si>
  <si>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</si>
  <si>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</si>
  <si>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</si>
  <si>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</si>
  <si>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</si>
  <si>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</si>
  <si>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</si>
  <si>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</si>
  <si>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</si>
  <si>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</si>
  <si>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</si>
  <si>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</si>
  <si>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</si>
  <si>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</si>
  <si>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</si>
  <si>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</si>
  <si>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</si>
  <si>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</si>
  <si>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</si>
  <si>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</si>
  <si>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</si>
  <si>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</si>
  <si>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</si>
  <si>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</si>
  <si>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</si>
  <si>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</si>
  <si>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</si>
  <si>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</si>
  <si>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</si>
  <si>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</si>
  <si>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</si>
  <si>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</si>
  <si>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</si>
  <si>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</si>
  <si>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</si>
  <si>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</si>
  <si>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</si>
  <si>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</si>
  <si>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</si>
  <si>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</si>
  <si>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</si>
  <si>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</si>
  <si>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</si>
  <si>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</si>
  <si>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</si>
  <si>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</si>
  <si>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</si>
  <si>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</si>
  <si>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</si>
  <si>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</si>
  <si>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</si>
  <si>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</si>
  <si>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</si>
  <si>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</si>
  <si>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</si>
  <si>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</si>
  <si>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</si>
  <si>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</si>
  <si>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</si>
  <si>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</si>
  <si>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</si>
  <si>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</si>
  <si>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</si>
  <si>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</si>
  <si>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</si>
  <si>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</si>
  <si>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</si>
  <si>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</si>
  <si>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</si>
  <si>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</si>
  <si>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</si>
  <si>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</si>
  <si>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</si>
  <si>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</si>
  <si>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</si>
  <si>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</si>
  <si>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</si>
  <si>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</si>
  <si>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</si>
  <si>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</si>
  <si>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</si>
  <si>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</si>
  <si>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</si>
  <si>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</si>
  <si>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</si>
  <si>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</si>
  <si>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</si>
  <si>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</si>
  <si>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</si>
  <si>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</si>
  <si>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</si>
  <si>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</si>
  <si>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</si>
  <si>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</si>
  <si>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</si>
  <si>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</si>
  <si>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</si>
  <si>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</si>
  <si>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</si>
  <si>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</si>
  <si>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</si>
  <si>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</si>
  <si>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</si>
  <si>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</si>
  <si>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</si>
  <si>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</si>
  <si>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</si>
  <si>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</si>
  <si>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</si>
  <si>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</si>
  <si>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</si>
  <si>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</si>
  <si>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</si>
  <si>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</si>
  <si>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</si>
  <si>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</si>
  <si>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</si>
  <si>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</si>
  <si>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</si>
  <si>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</si>
  <si>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</si>
  <si>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</si>
  <si>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</si>
  <si>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</si>
  <si>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</si>
  <si>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</si>
  <si>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</si>
  <si>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</si>
  <si>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</si>
  <si>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</si>
  <si>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</si>
  <si>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</si>
  <si>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</si>
  <si>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</si>
  <si>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</si>
  <si>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</si>
  <si>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</si>
  <si>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</si>
  <si>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</si>
  <si>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</si>
  <si>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</si>
  <si>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</si>
  <si>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</si>
  <si>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</si>
  <si>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</si>
  <si>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</si>
  <si>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</si>
  <si>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</si>
  <si>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</si>
  <si>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</si>
  <si>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</si>
  <si>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</si>
  <si>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</si>
  <si>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</si>
  <si>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</si>
  <si>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</si>
  <si>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</si>
  <si>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</si>
  <si>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</si>
  <si>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</si>
  <si>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</si>
  <si>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</si>
  <si>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</si>
  <si>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</si>
  <si>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</si>
  <si>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</si>
  <si>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</si>
  <si>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</si>
  <si>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</si>
  <si>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</si>
  <si>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</si>
  <si>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</si>
  <si>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</si>
  <si>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</si>
  <si>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</si>
  <si>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</si>
  <si>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</si>
  <si>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</si>
  <si>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</si>
  <si>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</si>
  <si>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</si>
  <si>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</si>
  <si>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</si>
  <si>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</si>
  <si>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</si>
  <si>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</si>
  <si>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</si>
  <si>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</si>
  <si>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</si>
  <si>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</si>
  <si>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</si>
  <si>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</si>
  <si>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</si>
  <si>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</si>
  <si>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</si>
  <si>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</si>
  <si>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</si>
  <si>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</si>
  <si>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</si>
  <si>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</si>
  <si>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</si>
  <si>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</si>
  <si>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</si>
  <si>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</si>
  <si>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</si>
  <si>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</si>
  <si>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</si>
  <si>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</si>
  <si>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</si>
  <si>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</si>
  <si>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</si>
  <si>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</si>
  <si>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</si>
  <si>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</si>
  <si>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</si>
  <si>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</si>
  <si>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</si>
  <si>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</si>
  <si>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</si>
  <si>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</si>
  <si>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</si>
  <si>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</si>
  <si>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</si>
  <si>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</si>
  <si>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</si>
  <si>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</si>
  <si>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</si>
  <si>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</si>
  <si>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</si>
  <si>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</si>
  <si>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</si>
  <si>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</si>
  <si>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</si>
  <si>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</si>
  <si>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</si>
  <si>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</si>
  <si>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</si>
  <si>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</si>
  <si>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</si>
  <si>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</si>
  <si>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</si>
  <si>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</si>
  <si>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</si>
  <si>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</si>
  <si>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</si>
  <si>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</si>
  <si>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</si>
  <si>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</si>
  <si>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</si>
  <si>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</si>
  <si>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</si>
  <si>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</si>
  <si>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</si>
  <si>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</si>
  <si>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</si>
  <si>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</si>
  <si>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</si>
  <si>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</si>
  <si>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</si>
  <si>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</si>
  <si>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</si>
  <si>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</si>
  <si>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</si>
  <si>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</si>
  <si>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</si>
  <si>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</si>
  <si>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</si>
  <si>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</si>
  <si>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</si>
  <si>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</si>
  <si>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</si>
  <si>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</si>
  <si>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</si>
  <si>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</si>
  <si>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</si>
  <si>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</si>
  <si>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</si>
  <si>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</si>
  <si>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</si>
  <si>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</si>
  <si>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</si>
  <si>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</si>
  <si>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</si>
  <si>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</si>
  <si>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</si>
  <si>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</si>
  <si>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</si>
  <si>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</si>
  <si>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</si>
  <si>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</si>
  <si>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</si>
  <si>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</si>
  <si>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</si>
  <si>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</si>
  <si>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</si>
  <si>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</si>
  <si>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</si>
  <si>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</si>
  <si>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</si>
  <si>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</si>
  <si>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</si>
  <si>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</si>
  <si>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</si>
  <si>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</si>
  <si>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</si>
  <si>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</si>
  <si>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</si>
  <si>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</si>
  <si>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</si>
  <si>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</si>
  <si>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</si>
  <si>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</si>
  <si>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</si>
  <si>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</si>
  <si>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</si>
  <si>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</si>
  <si>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</si>
  <si>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</si>
  <si>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</si>
  <si>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</si>
  <si>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</si>
  <si>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</si>
  <si>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</si>
  <si>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</si>
  <si>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</si>
  <si>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</si>
  <si>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</si>
  <si>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</si>
  <si>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</si>
  <si>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</si>
  <si>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</si>
  <si>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</si>
  <si>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</si>
  <si>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</si>
  <si>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</si>
  <si>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</si>
  <si>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</si>
  <si>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</si>
  <si>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</si>
  <si>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</si>
  <si>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</si>
  <si>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</si>
  <si>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</si>
  <si>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</si>
  <si>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</si>
  <si>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</si>
  <si>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</si>
  <si>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</si>
  <si>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</si>
  <si>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</si>
  <si>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</si>
  <si>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</si>
  <si>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</si>
  <si>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</si>
  <si>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</si>
  <si>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</si>
  <si>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</si>
  <si>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</si>
  <si>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</si>
  <si>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</si>
  <si>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</si>
  <si>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</si>
  <si>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</si>
  <si>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</si>
  <si>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</si>
  <si>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</si>
  <si>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</si>
  <si>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</si>
  <si>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</si>
  <si>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</si>
  <si>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</si>
  <si>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</si>
  <si>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</si>
  <si>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</si>
  <si>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</si>
  <si>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</si>
  <si>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</si>
  <si>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</si>
  <si>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</si>
  <si>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</si>
  <si>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</si>
  <si>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</si>
  <si>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</si>
  <si>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</si>
  <si>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</si>
  <si>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</si>
  <si>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</si>
  <si>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</si>
  <si>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</si>
  <si>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</si>
  <si>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</si>
  <si>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</si>
  <si>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</si>
  <si>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</si>
  <si>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</si>
  <si>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</si>
  <si>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</si>
  <si>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</si>
  <si>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</si>
  <si>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</si>
  <si>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</si>
  <si>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</si>
  <si>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</si>
  <si>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</si>
  <si>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</si>
  <si>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</si>
  <si>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</si>
  <si>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</si>
  <si>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</si>
  <si>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</si>
  <si>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</si>
  <si>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</si>
  <si>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</si>
  <si>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</si>
  <si>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</si>
  <si>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</si>
  <si>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</si>
  <si>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</si>
  <si>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</si>
  <si>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</si>
  <si>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</si>
  <si>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</si>
  <si>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</si>
  <si>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</si>
  <si>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</si>
  <si>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</si>
  <si>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</si>
  <si>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</si>
  <si>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</si>
  <si>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</si>
  <si>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</si>
  <si>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</si>
  <si>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</si>
  <si>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</si>
  <si>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</si>
  <si>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</si>
  <si>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</si>
  <si>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</si>
  <si>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</si>
  <si>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</si>
  <si>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</si>
  <si>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</si>
  <si>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</si>
  <si>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</si>
  <si>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</si>
  <si>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</si>
  <si>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</si>
  <si>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</si>
  <si>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</si>
  <si>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</si>
  <si>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</si>
  <si>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</si>
  <si>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</si>
  <si>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</si>
  <si>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</si>
  <si>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</si>
  <si>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</si>
  <si>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</si>
  <si>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</si>
  <si>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</si>
  <si>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</si>
  <si>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</si>
  <si>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</si>
  <si>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</si>
  <si>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</si>
  <si>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</si>
  <si>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</si>
  <si>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</si>
  <si>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</si>
  <si>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</si>
  <si>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</si>
  <si>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</si>
  <si>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</si>
  <si>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</si>
  <si>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</si>
  <si>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</si>
  <si>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</si>
  <si>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</si>
  <si>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</si>
  <si>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</si>
  <si>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</si>
  <si>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</si>
  <si>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</si>
  <si>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</si>
  <si>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</si>
  <si>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</si>
  <si>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</si>
  <si>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</si>
  <si>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</si>
  <si>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</si>
  <si>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</si>
  <si>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</si>
  <si>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</si>
  <si>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</si>
  <si>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</si>
  <si>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</si>
  <si>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</si>
  <si>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</si>
  <si>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</si>
  <si>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</si>
  <si>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</si>
  <si>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</si>
  <si>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</si>
  <si>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</si>
  <si>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</si>
  <si>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</si>
  <si>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</si>
  <si>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</si>
  <si>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</si>
  <si>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</si>
  <si>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</si>
  <si>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</si>
  <si>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</si>
  <si>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</si>
  <si>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</si>
  <si>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</si>
  <si>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</si>
  <si>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</si>
  <si>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</si>
  <si>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</si>
  <si>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</si>
  <si>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</si>
  <si>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</si>
  <si>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</si>
  <si>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</si>
  <si>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</si>
  <si>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</si>
  <si>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</si>
  <si>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</si>
  <si>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</si>
  <si>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</si>
  <si>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</si>
  <si>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</si>
  <si>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</si>
  <si>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</si>
  <si>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</si>
  <si>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</si>
  <si>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</si>
  <si>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</si>
  <si>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</si>
  <si>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</si>
  <si>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</si>
  <si>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</si>
  <si>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</si>
  <si>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</si>
  <si>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</si>
  <si>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</si>
  <si>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</si>
  <si>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</si>
  <si>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</si>
  <si>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</si>
  <si>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</si>
  <si>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</si>
  <si>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</si>
  <si>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</si>
  <si>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</si>
  <si>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</si>
  <si>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</si>
  <si>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</si>
  <si>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</si>
  <si>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</si>
  <si>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</si>
  <si>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</si>
  <si>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</si>
  <si>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</si>
  <si>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</si>
  <si>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</si>
  <si>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</si>
  <si>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</si>
  <si>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</si>
  <si>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</si>
  <si>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</si>
  <si>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</si>
  <si>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</si>
  <si>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</si>
  <si>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</si>
  <si>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</si>
  <si>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</si>
  <si>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</si>
  <si>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</si>
  <si>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</si>
  <si>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</si>
  <si>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</si>
  <si>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</si>
  <si>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</si>
  <si>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</si>
  <si>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</si>
  <si>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</si>
  <si>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</si>
  <si>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</si>
  <si>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</si>
  <si>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</si>
  <si>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</si>
  <si>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</si>
  <si>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</si>
  <si>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</si>
  <si>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</si>
  <si>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</si>
  <si>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</si>
  <si>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</si>
  <si>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</si>
  <si>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</si>
  <si>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</si>
  <si>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</si>
  <si>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</si>
  <si>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</si>
  <si>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</si>
  <si>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</si>
  <si>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</si>
  <si>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</si>
  <si>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</si>
  <si>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</si>
  <si>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</si>
  <si>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</si>
  <si>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</si>
  <si>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</si>
  <si>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</si>
  <si>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</si>
  <si>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</si>
  <si>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</si>
  <si>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</si>
  <si>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</si>
  <si>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</si>
  <si>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</si>
  <si>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</si>
  <si>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</si>
  <si>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</si>
  <si>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</si>
  <si>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</si>
  <si>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</si>
  <si>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</si>
  <si>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</si>
  <si>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</si>
  <si>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</si>
  <si>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</si>
  <si>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</si>
  <si>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</si>
  <si>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</si>
  <si>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</si>
  <si>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</si>
  <si>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</si>
  <si>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</si>
  <si>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</si>
  <si>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</si>
  <si>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</si>
  <si>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</si>
  <si>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</si>
  <si>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</si>
  <si>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</si>
  <si>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</si>
  <si>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</si>
  <si>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</si>
  <si>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</si>
  <si>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</si>
  <si>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</si>
  <si>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</si>
  <si>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</si>
  <si>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</si>
  <si>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</si>
  <si>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</si>
  <si>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</si>
  <si>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</si>
  <si>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</si>
  <si>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</si>
  <si>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</si>
  <si>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</si>
  <si>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</si>
  <si>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</si>
  <si>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</si>
  <si>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</si>
  <si>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</si>
  <si>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</si>
  <si>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</si>
  <si>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</si>
  <si>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</si>
  <si>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</si>
  <si>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</si>
  <si>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</si>
  <si>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</si>
  <si>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</si>
  <si>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</si>
  <si>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</si>
  <si>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</si>
  <si>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</si>
  <si>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</si>
  <si>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</si>
  <si>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</si>
  <si>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</si>
  <si>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</si>
  <si>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</si>
  <si>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</si>
  <si>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</si>
  <si>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</si>
  <si>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</si>
  <si>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</si>
  <si>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</si>
  <si>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</si>
  <si>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</si>
  <si>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</si>
  <si>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</si>
  <si>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</si>
  <si>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</si>
  <si>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</si>
  <si>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</si>
  <si>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</si>
  <si>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</si>
  <si>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</si>
  <si>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</si>
  <si>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</si>
  <si>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</si>
  <si>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</si>
  <si>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</si>
  <si>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</si>
  <si>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</si>
  <si>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</si>
  <si>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</si>
  <si>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</si>
  <si>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</si>
  <si>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</si>
  <si>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</si>
  <si>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</si>
  <si>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</si>
  <si>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</si>
  <si>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</si>
  <si>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</si>
  <si>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</si>
  <si>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</si>
  <si>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</si>
  <si>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</si>
  <si>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</si>
  <si>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</si>
  <si>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</si>
  <si>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</si>
  <si>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</si>
  <si>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</si>
  <si>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</si>
  <si>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</si>
  <si>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</si>
  <si>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</si>
  <si>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</si>
  <si>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</si>
  <si>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</si>
  <si>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</si>
  <si>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</si>
  <si>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</si>
  <si>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</si>
  <si>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</si>
  <si>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</si>
  <si>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</si>
  <si>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</si>
  <si>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</si>
  <si>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</si>
  <si>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</si>
  <si>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</si>
  <si>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</si>
  <si>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</si>
  <si>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</si>
  <si>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</si>
  <si>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</si>
  <si>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</si>
  <si>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</si>
  <si>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</si>
  <si>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</si>
  <si>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</si>
  <si>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</si>
  <si>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</si>
  <si>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</si>
  <si>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</si>
  <si>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</si>
  <si>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</si>
  <si>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</si>
  <si>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</si>
  <si>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</si>
  <si>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</si>
  <si>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</si>
  <si>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</si>
  <si>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</si>
  <si>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</si>
  <si>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</si>
  <si>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</si>
  <si>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</si>
  <si>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</si>
  <si>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</si>
  <si>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</si>
  <si>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</si>
  <si>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</si>
  <si>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</si>
  <si>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</si>
  <si>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</si>
  <si>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</si>
  <si>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</si>
  <si>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</si>
  <si>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</si>
  <si>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</si>
  <si>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</si>
  <si>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</si>
  <si>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</si>
  <si>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</si>
  <si>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</si>
  <si>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</si>
  <si>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</si>
  <si>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</si>
  <si>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</si>
  <si>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</si>
  <si>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</si>
  <si>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</si>
  <si>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</si>
  <si>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</si>
  <si>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</si>
  <si>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</si>
  <si>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</si>
  <si>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</si>
  <si>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</si>
  <si>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</si>
  <si>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</si>
  <si>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</si>
  <si>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</si>
  <si>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</si>
  <si>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</si>
  <si>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</si>
  <si>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</si>
  <si>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</si>
  <si>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</si>
  <si>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</si>
  <si>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</si>
  <si>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</si>
  <si>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</si>
  <si>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</si>
  <si>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</si>
  <si>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</si>
  <si>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</si>
  <si>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</si>
  <si>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</si>
  <si>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</si>
  <si>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</si>
  <si>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</si>
  <si>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</si>
  <si>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</si>
  <si>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</si>
  <si>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</si>
  <si>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</si>
  <si>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</si>
  <si>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</si>
  <si>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</si>
  <si>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</si>
  <si>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</si>
  <si>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</si>
  <si>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</si>
  <si>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</si>
  <si>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</si>
  <si>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</si>
  <si>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</si>
  <si>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</si>
  <si>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</si>
  <si>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</si>
  <si>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</si>
  <si>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</si>
  <si>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</si>
  <si>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</si>
  <si>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</si>
  <si>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</si>
  <si>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</si>
  <si>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</si>
  <si>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</si>
  <si>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</si>
  <si>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</si>
  <si>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</si>
  <si>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</si>
  <si>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</si>
  <si>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</si>
  <si>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</si>
  <si>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</si>
  <si>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</si>
  <si>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</si>
  <si>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</si>
  <si>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</si>
  <si>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</si>
  <si>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</si>
  <si>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</si>
  <si>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</si>
  <si>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</si>
  <si>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</si>
  <si>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</si>
  <si>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</si>
  <si>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</si>
  <si>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</si>
  <si>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</si>
  <si>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</si>
  <si>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</si>
  <si>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</si>
  <si>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</si>
  <si>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</si>
  <si>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</si>
  <si>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</si>
  <si>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</si>
  <si>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</si>
  <si>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</si>
  <si>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</si>
  <si>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</si>
  <si>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</si>
  <si>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</si>
  <si>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</si>
  <si>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</si>
  <si>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</si>
  <si>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</si>
  <si>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</si>
  <si>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</si>
  <si>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</si>
  <si>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</si>
  <si>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</si>
  <si>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</si>
  <si>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</si>
  <si>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</si>
  <si>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</si>
  <si>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</si>
  <si>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</si>
  <si>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</si>
  <si>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</si>
  <si>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</si>
  <si>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</si>
  <si>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</si>
  <si>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</si>
  <si>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</si>
  <si>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</si>
  <si>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</si>
  <si>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</si>
  <si>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</si>
  <si>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</si>
  <si>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</si>
  <si>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</si>
  <si>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</si>
  <si>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</si>
  <si>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</si>
  <si>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</si>
  <si>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</si>
  <si>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</si>
  <si>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</si>
  <si>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</si>
  <si>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</si>
  <si>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</si>
  <si>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</si>
  <si>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</si>
  <si>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</si>
  <si>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</si>
  <si>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</si>
  <si>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</si>
  <si>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</si>
  <si>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</si>
  <si>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</si>
  <si>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</si>
  <si>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</si>
  <si>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</si>
  <si>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</si>
  <si>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</si>
  <si>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</si>
  <si>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</si>
  <si>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</si>
  <si>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</si>
  <si>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</si>
  <si>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</si>
  <si>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</si>
  <si>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</si>
  <si>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</si>
  <si>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</si>
  <si>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</si>
  <si>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</si>
  <si>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</si>
  <si>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</si>
  <si>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</si>
  <si>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</si>
  <si>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</si>
  <si>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</si>
  <si>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</si>
  <si>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</si>
  <si>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</si>
  <si>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</si>
  <si>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</si>
  <si>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</si>
  <si>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</si>
  <si>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</si>
  <si>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</si>
  <si>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</si>
  <si>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</si>
  <si>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</si>
  <si>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</si>
  <si>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</si>
  <si>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</si>
  <si>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</si>
  <si>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</si>
  <si>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</si>
  <si>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</si>
  <si>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</si>
  <si>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</si>
  <si>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</si>
  <si>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</si>
  <si>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</si>
  <si>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</si>
  <si>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</si>
  <si>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</si>
  <si>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</si>
  <si>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</si>
  <si>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</si>
  <si>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</si>
  <si>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</si>
  <si>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</si>
  <si>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</si>
  <si>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</si>
  <si>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</si>
  <si>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</si>
  <si>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</si>
  <si>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</si>
  <si>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</si>
  <si>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</si>
  <si>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</si>
  <si>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</si>
  <si>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</si>
  <si>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</si>
  <si>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</si>
  <si>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</si>
  <si>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</si>
  <si>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</si>
  <si>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</si>
  <si>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</si>
  <si>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</si>
  <si>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</si>
  <si>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</si>
  <si>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</si>
  <si>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</si>
  <si>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</si>
  <si>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</si>
  <si>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</si>
  <si>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</si>
  <si>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</si>
  <si>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</si>
  <si>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</si>
  <si>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</si>
  <si>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</si>
  <si>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</si>
  <si>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</si>
  <si>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</si>
  <si>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</si>
  <si>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</si>
  <si>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</si>
  <si>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</si>
  <si>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</si>
  <si>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</si>
  <si>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</si>
  <si>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</si>
  <si>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</si>
  <si>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</si>
  <si>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</si>
  <si>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</si>
  <si>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</si>
  <si>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</si>
  <si>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</si>
  <si>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</si>
  <si>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</si>
  <si>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</si>
  <si>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</si>
  <si>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</si>
  <si>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</si>
  <si>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</si>
  <si>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</si>
  <si>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</si>
  <si>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</si>
  <si>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</si>
  <si>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</si>
  <si>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</si>
  <si>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</si>
  <si>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</si>
  <si>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</si>
  <si>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</si>
  <si>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</si>
  <si>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</si>
  <si>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</si>
  <si>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</si>
  <si>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</si>
  <si>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</si>
  <si>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</si>
  <si>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</si>
  <si>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</si>
  <si>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</si>
  <si>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</si>
  <si>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</si>
  <si>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</si>
  <si>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</si>
  <si>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</si>
  <si>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</si>
  <si>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</si>
  <si>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</si>
  <si>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</si>
  <si>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</si>
  <si>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</si>
  <si>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</si>
  <si>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</si>
  <si>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</si>
  <si>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</si>
  <si>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</si>
  <si>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</si>
  <si>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</si>
  <si>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</si>
  <si>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</si>
  <si>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</si>
  <si>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</si>
  <si>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</si>
  <si>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</si>
  <si>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</si>
  <si>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</si>
  <si>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</si>
  <si>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</si>
  <si>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</si>
  <si>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</si>
  <si>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</si>
  <si>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</si>
  <si>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</si>
  <si>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</si>
  <si>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</si>
  <si>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</si>
  <si>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</si>
  <si>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</si>
  <si>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</si>
  <si>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</si>
  <si>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</si>
  <si>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</si>
  <si>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</si>
  <si>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</si>
  <si>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</si>
  <si>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</si>
  <si>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</si>
  <si>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</si>
  <si>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</si>
  <si>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</si>
  <si>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</si>
  <si>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</si>
  <si>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</si>
  <si>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</si>
  <si>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</si>
  <si>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</si>
  <si>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</si>
  <si>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</si>
  <si>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</si>
  <si>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</si>
  <si>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</si>
  <si>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</si>
  <si>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</si>
  <si>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</si>
  <si>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</si>
  <si>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</si>
  <si>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</si>
  <si>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</si>
  <si>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</si>
  <si>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</si>
  <si>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</si>
  <si>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</si>
  <si>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</si>
  <si>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</si>
  <si>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</si>
  <si>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</si>
  <si>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</si>
  <si>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</si>
  <si>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</si>
  <si>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</si>
  <si>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</si>
  <si>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</si>
  <si>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</si>
  <si>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</si>
  <si>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</si>
  <si>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</si>
  <si>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</si>
  <si>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</si>
  <si>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</si>
  <si>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</si>
  <si>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</si>
  <si>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</si>
  <si>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</si>
  <si>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</si>
  <si>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</si>
  <si>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</si>
  <si>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</si>
  <si>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</si>
  <si>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</si>
  <si>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</si>
  <si>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</si>
  <si>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</si>
  <si>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</si>
  <si>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</si>
  <si>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</si>
  <si>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</si>
  <si>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</si>
  <si>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</si>
  <si>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</si>
  <si>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</si>
  <si>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</si>
  <si>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</si>
  <si>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</si>
  <si>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</si>
  <si>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</si>
  <si>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</si>
  <si>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</si>
  <si>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</si>
  <si>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</si>
  <si>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</si>
  <si>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</si>
  <si>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</si>
  <si>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</si>
  <si>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</si>
  <si>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</si>
  <si>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</si>
  <si>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</si>
  <si>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</si>
  <si>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</si>
  <si>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</si>
  <si>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</si>
  <si>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</si>
  <si>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</si>
  <si>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</si>
  <si>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</si>
  <si>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</si>
  <si>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</si>
  <si>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</si>
  <si>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</si>
  <si>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</si>
  <si>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</si>
  <si>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</si>
  <si>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</si>
  <si>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</si>
  <si>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</si>
  <si>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</si>
  <si>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</si>
  <si>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</si>
  <si>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</si>
  <si>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</si>
  <si>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</si>
  <si>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</si>
  <si>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</si>
  <si>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</si>
  <si>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</si>
  <si>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</si>
  <si>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</si>
  <si>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</si>
  <si>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</si>
  <si>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</si>
  <si>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</si>
  <si>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</si>
  <si>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</si>
  <si>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</si>
  <si>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</si>
  <si>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</si>
  <si>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</si>
  <si>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</si>
  <si>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</si>
  <si>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</si>
  <si>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</si>
  <si>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</si>
  <si>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</si>
  <si>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</si>
  <si>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</si>
  <si>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</si>
  <si>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</si>
  <si>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</si>
  <si>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</si>
  <si>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</si>
  <si>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</si>
  <si>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</si>
  <si>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</si>
  <si>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</si>
  <si>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</si>
  <si>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</si>
  <si>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</si>
  <si>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</si>
  <si>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</si>
  <si>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</si>
  <si>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</si>
  <si>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</si>
  <si>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</si>
  <si>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</si>
  <si>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</si>
  <si>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</si>
  <si>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</si>
  <si>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</si>
  <si>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</si>
  <si>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</si>
  <si>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</si>
  <si>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</si>
  <si>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</si>
  <si>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</si>
  <si>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</si>
  <si>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</si>
  <si>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</si>
  <si>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</si>
  <si>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</si>
  <si>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</si>
  <si>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</si>
  <si>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</si>
  <si>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</si>
  <si>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</si>
  <si>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</si>
  <si>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</si>
  <si>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</si>
  <si>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</si>
  <si>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</si>
  <si>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</si>
  <si>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</si>
  <si>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</si>
  <si>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</si>
  <si>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</si>
  <si>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</si>
  <si>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</si>
  <si>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</si>
  <si>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</si>
  <si>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</si>
  <si>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</si>
  <si>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</si>
  <si>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</si>
  <si>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</si>
  <si>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</si>
  <si>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</si>
  <si>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</si>
  <si>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</si>
  <si>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</si>
  <si>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</si>
  <si>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</si>
  <si>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</si>
  <si>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</si>
  <si>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</si>
  <si>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</si>
  <si>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</si>
  <si>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</si>
  <si>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</si>
  <si>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</si>
  <si>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</si>
  <si>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</si>
  <si>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</si>
  <si>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</si>
  <si>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</si>
  <si>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</si>
  <si>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</si>
  <si>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</si>
  <si>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</si>
  <si>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</si>
  <si>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</si>
  <si>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</si>
  <si>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</si>
  <si>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</si>
  <si>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</si>
  <si>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</si>
  <si>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</si>
  <si>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</si>
  <si>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</si>
  <si>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</si>
  <si>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</si>
  <si>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</si>
  <si>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</si>
  <si>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</si>
  <si>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</si>
  <si>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</si>
  <si>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</si>
  <si>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</si>
  <si>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</si>
  <si>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</si>
  <si>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</si>
  <si>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</si>
  <si>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</si>
  <si>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</si>
  <si>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</si>
  <si>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</si>
  <si>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</si>
  <si>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</si>
  <si>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</si>
  <si>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</si>
  <si>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</si>
  <si>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</si>
  <si>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</si>
  <si>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</si>
  <si>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</si>
  <si>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</si>
  <si>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</si>
  <si>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</si>
  <si>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</si>
  <si>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</si>
  <si>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</si>
  <si>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</si>
  <si>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</si>
  <si>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</si>
  <si>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</si>
  <si>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</si>
  <si>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</si>
  <si>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</si>
  <si>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</si>
  <si>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</si>
  <si>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</si>
  <si>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</si>
  <si>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</si>
  <si>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</si>
  <si>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</si>
  <si>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</si>
  <si>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</si>
  <si>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</si>
  <si>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</si>
  <si>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</si>
  <si>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</si>
  <si>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</si>
  <si>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</si>
  <si>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</si>
  <si>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</si>
  <si>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</si>
  <si>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</si>
  <si>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</si>
  <si>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</si>
  <si>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</si>
  <si>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</si>
  <si>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</si>
  <si>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</si>
  <si>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</si>
  <si>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</si>
  <si>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</si>
  <si>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</si>
  <si>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</si>
  <si>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</si>
  <si>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</si>
  <si>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</si>
  <si>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</si>
  <si>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</si>
  <si>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</si>
  <si>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</si>
  <si>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</si>
  <si>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</si>
  <si>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</si>
  <si>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</si>
  <si>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</si>
  <si>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</si>
  <si>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</si>
  <si>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</si>
  <si>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</si>
  <si>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</si>
  <si>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</si>
  <si>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</si>
  <si>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</si>
  <si>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</si>
  <si>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</si>
  <si>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</si>
  <si>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</si>
  <si>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</si>
  <si>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</si>
  <si>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</si>
  <si>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</si>
  <si>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</si>
  <si>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</si>
  <si>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</si>
  <si>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</si>
  <si>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</si>
  <si>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</si>
  <si>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</si>
  <si>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</si>
  <si>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</si>
  <si>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</si>
  <si>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</si>
  <si>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</si>
  <si>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</si>
  <si>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</si>
  <si>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</si>
  <si>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</si>
  <si>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</si>
  <si>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</si>
  <si>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</si>
  <si>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</si>
  <si>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</si>
  <si>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</si>
  <si>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</si>
  <si>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</si>
  <si>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</si>
  <si>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</si>
  <si>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</si>
  <si>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</si>
  <si>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</si>
  <si>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</si>
  <si>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</si>
  <si>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</si>
  <si>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</si>
  <si>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</si>
  <si>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</si>
  <si>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</si>
  <si>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</si>
  <si>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</si>
  <si>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</si>
  <si>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</si>
  <si>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</si>
  <si>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</si>
  <si>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</si>
  <si>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</si>
  <si>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</si>
  <si>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</si>
  <si>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</si>
  <si>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</si>
  <si>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</si>
  <si>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</si>
  <si>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</si>
  <si>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</si>
  <si>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</si>
  <si>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</si>
  <si>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</si>
  <si>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</si>
  <si>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</si>
  <si>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</si>
  <si>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</si>
  <si>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</si>
  <si>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</si>
  <si>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</si>
  <si>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</si>
  <si>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</si>
  <si>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</si>
  <si>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</si>
  <si>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</si>
  <si>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</si>
  <si>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</si>
  <si>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</si>
  <si>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</si>
  <si>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</si>
  <si>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</si>
  <si>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</si>
  <si>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</si>
  <si>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</si>
  <si>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</si>
  <si>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</si>
  <si>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</si>
  <si>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</si>
  <si>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</si>
  <si>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</si>
  <si>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</si>
  <si>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</si>
  <si>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</si>
  <si>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</si>
  <si>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</si>
  <si>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</si>
  <si>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</si>
  <si>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</si>
  <si>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</si>
  <si>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</si>
  <si>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</si>
  <si>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</si>
  <si>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</si>
  <si>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</si>
  <si>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</si>
  <si>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</si>
  <si>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</si>
  <si>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</si>
  <si>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</si>
  <si>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</si>
  <si>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</si>
  <si>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</si>
  <si>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</si>
  <si>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</si>
  <si>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</si>
  <si>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</si>
  <si>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</si>
  <si>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</si>
  <si>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</si>
  <si>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</si>
  <si>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</si>
  <si>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</si>
  <si>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</si>
  <si>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</si>
  <si>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</si>
  <si>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</si>
  <si>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</si>
  <si>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</si>
  <si>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</si>
  <si>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</si>
  <si>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</si>
  <si>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</si>
  <si>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</si>
  <si>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</si>
  <si>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</si>
  <si>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</si>
  <si>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</si>
  <si>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</si>
  <si>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</si>
  <si>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</si>
  <si>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</si>
  <si>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</si>
  <si>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</si>
  <si>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</si>
  <si>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</si>
  <si>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</si>
  <si>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</si>
  <si>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</si>
  <si>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</si>
  <si>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</si>
  <si>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</si>
  <si>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</si>
  <si>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</si>
  <si>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</si>
  <si>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</si>
  <si>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</si>
  <si>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</si>
  <si>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</si>
  <si>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</si>
  <si>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</si>
  <si>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</si>
  <si>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</si>
  <si>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</si>
  <si>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</si>
  <si>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</si>
  <si>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</si>
  <si>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</si>
  <si>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</si>
  <si>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</si>
  <si>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</si>
  <si>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</si>
  <si>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</si>
  <si>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</si>
  <si>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</si>
  <si>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</si>
  <si>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</si>
  <si>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</si>
  <si>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</si>
  <si>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</si>
  <si>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</si>
  <si>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</si>
  <si>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</si>
  <si>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</si>
  <si>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</si>
  <si>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</si>
  <si>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</si>
  <si>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</si>
  <si>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</si>
  <si>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</si>
  <si>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</si>
  <si>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</si>
  <si>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</si>
  <si>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</si>
  <si>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</si>
  <si>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</si>
  <si>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</si>
  <si>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</si>
  <si>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</si>
  <si>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</si>
  <si>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</si>
  <si>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</si>
  <si>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</si>
  <si>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</si>
  <si>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</si>
  <si>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</si>
  <si>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</si>
  <si>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</si>
  <si>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</si>
  <si>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</si>
  <si>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</si>
  <si>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</si>
  <si>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</si>
  <si>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</si>
  <si>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</si>
  <si>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</si>
  <si>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</si>
  <si>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</si>
  <si>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</si>
  <si>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</si>
  <si>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</si>
  <si>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</si>
  <si>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</si>
  <si>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</si>
  <si>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</si>
  <si>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</si>
  <si>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</si>
  <si>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</si>
  <si>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</si>
  <si>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</si>
  <si>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</si>
  <si>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</si>
  <si>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</si>
  <si>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</si>
  <si>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</si>
  <si>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</si>
  <si>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</si>
  <si>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</si>
  <si>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</si>
  <si>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</si>
  <si>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</si>
  <si>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</si>
  <si>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</si>
  <si>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</si>
  <si>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</si>
  <si>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</si>
  <si>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</si>
  <si>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</si>
  <si>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</si>
  <si>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</si>
  <si>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</si>
  <si>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</si>
  <si>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</si>
  <si>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</si>
  <si>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</si>
  <si>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</si>
  <si>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</si>
  <si>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</si>
  <si>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</si>
  <si>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</si>
  <si>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</si>
  <si>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</si>
  <si>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</si>
  <si>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</si>
  <si>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</si>
  <si>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</si>
  <si>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</si>
  <si>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</si>
  <si>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</si>
  <si>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</si>
  <si>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</si>
  <si>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</si>
  <si>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</si>
  <si>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</si>
  <si>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</si>
  <si>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</si>
  <si>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</si>
  <si>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</si>
  <si>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</si>
  <si>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</si>
  <si>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</si>
  <si>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</si>
  <si>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</si>
  <si>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</si>
  <si>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</si>
  <si>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</si>
  <si>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</si>
  <si>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</si>
  <si>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</si>
  <si>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</si>
  <si>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</si>
  <si>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</si>
  <si>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</si>
  <si>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</si>
  <si>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</si>
  <si>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</si>
  <si>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</si>
  <si>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</si>
  <si>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</si>
  <si>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</si>
  <si>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</si>
  <si>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</si>
  <si>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</si>
  <si>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</si>
  <si>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</si>
  <si>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</si>
  <si>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</si>
  <si>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</si>
  <si>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</si>
  <si>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</si>
  <si>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</si>
  <si>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</si>
  <si>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</si>
  <si>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</si>
  <si>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</si>
  <si>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</si>
  <si>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</si>
  <si>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</si>
  <si>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</si>
  <si>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</si>
  <si>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</si>
  <si>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</si>
  <si>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</si>
  <si>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</si>
  <si>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</si>
  <si>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</si>
  <si>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</si>
  <si>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</si>
  <si>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</si>
  <si>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</si>
  <si>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</si>
  <si>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</si>
  <si>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</si>
  <si>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</si>
  <si>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</si>
  <si>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</si>
  <si>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</si>
  <si>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</si>
  <si>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</si>
  <si>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</si>
  <si>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</si>
  <si>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</si>
  <si>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</si>
  <si>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</si>
  <si>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</si>
  <si>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</si>
  <si>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</si>
  <si>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</si>
  <si>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</si>
  <si>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</si>
  <si>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</si>
  <si>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</si>
  <si>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</si>
  <si>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</si>
  <si>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</si>
  <si>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</si>
  <si>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</si>
  <si>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</si>
  <si>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</si>
  <si>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</si>
  <si>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</si>
  <si>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</si>
  <si>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</si>
  <si>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</si>
  <si>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</si>
  <si>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</si>
  <si>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</si>
  <si>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</si>
  <si>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</si>
  <si>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</si>
  <si>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</si>
  <si>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</si>
  <si>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</si>
  <si>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</si>
  <si>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</si>
  <si>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</si>
  <si>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</si>
  <si>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</si>
  <si>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</si>
  <si>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</si>
  <si>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</si>
  <si>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</si>
  <si>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</si>
  <si>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</si>
  <si>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</si>
  <si>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</si>
  <si>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</si>
  <si>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</si>
  <si>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</si>
  <si>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</si>
  <si>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</si>
  <si>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</si>
  <si>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</si>
  <si>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</si>
  <si>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</si>
  <si>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</si>
  <si>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</si>
  <si>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</si>
  <si>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</si>
  <si>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</si>
  <si>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</si>
  <si>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</si>
  <si>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</si>
  <si>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</si>
  <si>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</si>
  <si>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</si>
  <si>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</si>
  <si>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</si>
  <si>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</si>
  <si>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</si>
  <si>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</si>
  <si>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</si>
  <si>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</si>
  <si>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</si>
  <si>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</si>
  <si>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</si>
  <si>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</si>
  <si>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</si>
  <si>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</si>
  <si>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</si>
  <si>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</si>
  <si>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</si>
  <si>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</si>
  <si>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</si>
  <si>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</si>
  <si>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</si>
  <si>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</si>
  <si>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</si>
  <si>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</si>
  <si>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</si>
  <si>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</si>
  <si>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</si>
  <si>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</si>
  <si>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</si>
  <si>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</si>
  <si>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</si>
  <si>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</si>
  <si>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</si>
  <si>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</si>
  <si>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</si>
  <si>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</si>
  <si>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</si>
  <si>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</si>
  <si>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</si>
  <si>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</si>
  <si>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</si>
  <si>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</si>
  <si>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</si>
  <si>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</si>
  <si>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</si>
  <si>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</si>
  <si>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</si>
  <si>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</si>
  <si>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</si>
  <si>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</si>
  <si>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</si>
  <si>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</si>
  <si>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</si>
  <si>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</si>
  <si>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</si>
  <si>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</si>
  <si>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</si>
  <si>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</si>
  <si>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</si>
  <si>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</si>
  <si>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</si>
  <si>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</si>
  <si>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</si>
  <si>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</si>
  <si>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</si>
  <si>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</si>
  <si>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</si>
  <si>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</si>
  <si>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</si>
  <si>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</si>
  <si>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</si>
  <si>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</si>
  <si>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</si>
  <si>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</si>
  <si>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</si>
  <si>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</si>
  <si>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</si>
  <si>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</si>
  <si>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</si>
  <si>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</si>
  <si>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</si>
  <si>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</si>
  <si>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</si>
  <si>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</si>
  <si>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</si>
  <si>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</si>
  <si>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</si>
  <si>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</si>
  <si>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</si>
  <si>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</si>
  <si>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</si>
  <si>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</si>
  <si>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</si>
  <si>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</si>
  <si>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</si>
  <si>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</si>
  <si>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</si>
  <si>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</si>
  <si>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</si>
  <si>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</si>
  <si>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</si>
  <si>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</si>
  <si>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</si>
  <si>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</si>
  <si>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</si>
  <si>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</si>
  <si>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</si>
  <si>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</si>
  <si>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</si>
  <si>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</si>
  <si>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</si>
  <si>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</si>
  <si>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</si>
  <si>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</si>
  <si>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</si>
  <si>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</si>
  <si>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</si>
  <si>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</si>
  <si>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</si>
  <si>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</si>
  <si>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</si>
  <si>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</si>
  <si>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</si>
  <si>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</si>
  <si>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</si>
  <si>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</si>
  <si>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</si>
  <si>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</si>
  <si>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</si>
  <si>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</si>
  <si>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</si>
  <si>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</si>
  <si>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</si>
  <si>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</si>
  <si>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</si>
  <si>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</si>
  <si>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</si>
  <si>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</si>
  <si>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</si>
  <si>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</si>
  <si>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</si>
  <si>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</si>
  <si>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</si>
  <si>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</si>
  <si>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</si>
  <si>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</si>
  <si>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</si>
  <si>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</si>
  <si>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</si>
  <si>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</si>
  <si>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</si>
  <si>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</si>
  <si>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</si>
  <si>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</si>
  <si>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</si>
  <si>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</si>
  <si>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</si>
  <si>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</si>
  <si>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</si>
  <si>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</si>
  <si>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</si>
  <si>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</si>
  <si>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</si>
  <si>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</si>
  <si>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</si>
  <si>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</si>
  <si>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</si>
  <si>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</si>
  <si>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</si>
  <si>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</si>
  <si>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</si>
  <si>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</si>
  <si>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</si>
  <si>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</si>
  <si>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</si>
  <si>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</si>
  <si>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</si>
  <si>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</si>
  <si>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</si>
  <si>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</si>
  <si>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</si>
  <si>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</si>
  <si>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</si>
  <si>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</si>
  <si>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</si>
  <si>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</si>
  <si>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</si>
  <si>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</si>
  <si>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</si>
  <si>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</si>
  <si>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</si>
  <si>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</si>
  <si>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</si>
  <si>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</si>
  <si>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</si>
  <si>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</si>
  <si>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</si>
  <si>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</si>
  <si>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</si>
  <si>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</si>
  <si>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</si>
  <si>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</si>
  <si>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</si>
  <si>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</si>
  <si>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</si>
  <si>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</si>
  <si>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</si>
  <si>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</si>
  <si>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</si>
  <si>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</si>
  <si>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</si>
  <si>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</si>
  <si>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</si>
  <si>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</si>
  <si>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</si>
  <si>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</si>
  <si>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</si>
  <si>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</si>
  <si>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</si>
  <si>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</si>
  <si>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</si>
  <si>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</si>
  <si>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</si>
  <si>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</si>
  <si>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</si>
  <si>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</si>
  <si>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</si>
  <si>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</si>
  <si>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</si>
  <si>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</si>
  <si>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</si>
  <si>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</si>
  <si>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</si>
  <si>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</si>
  <si>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</si>
  <si>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</si>
  <si>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</si>
  <si>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</si>
  <si>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</si>
  <si>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</si>
  <si>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</si>
  <si>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</si>
  <si>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</si>
  <si>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</si>
  <si>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</si>
  <si>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</si>
  <si>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</si>
  <si>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</si>
  <si>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</si>
  <si>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</si>
  <si>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</si>
  <si>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</si>
  <si>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</si>
  <si>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</si>
  <si>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</si>
  <si>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</si>
  <si>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</si>
  <si>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</si>
  <si>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</si>
  <si>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</si>
  <si>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</si>
  <si>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</si>
  <si>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</si>
  <si>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</si>
  <si>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</si>
  <si>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</si>
  <si>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</si>
  <si>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</si>
  <si>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</si>
  <si>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</si>
  <si>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</si>
  <si>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</si>
  <si>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</si>
  <si>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</si>
  <si>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</si>
  <si>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</si>
  <si>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</si>
  <si>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</si>
  <si>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</si>
  <si>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</si>
  <si>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</si>
  <si>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</si>
  <si>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</si>
  <si>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</si>
  <si>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</si>
  <si>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</si>
  <si>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</si>
  <si>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</si>
  <si>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</si>
  <si>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</si>
  <si>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</si>
  <si>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</si>
  <si>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</si>
  <si>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</si>
  <si>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</si>
  <si>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</si>
  <si>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</si>
  <si>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</si>
  <si>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</si>
  <si>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</si>
  <si>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</si>
  <si>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</si>
  <si>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</si>
  <si>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</si>
  <si>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</si>
  <si>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</si>
  <si>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</si>
  <si>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</si>
  <si>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</si>
  <si>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</si>
  <si>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</si>
  <si>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</si>
  <si>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</si>
  <si>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</si>
  <si>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</si>
  <si>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</si>
  <si>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</si>
  <si>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</si>
  <si>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</si>
  <si>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</si>
  <si>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</si>
  <si>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</si>
  <si>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</si>
  <si>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</si>
  <si>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</si>
  <si>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</si>
  <si>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</si>
  <si>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</si>
  <si>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</si>
  <si>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</si>
  <si>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</si>
  <si>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</si>
  <si>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</si>
  <si>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</si>
  <si>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</si>
  <si>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</si>
  <si>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</si>
  <si>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</si>
  <si>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</si>
  <si>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</si>
  <si>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</si>
  <si>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</si>
  <si>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</si>
  <si>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</si>
  <si>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</si>
  <si>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</si>
  <si>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</si>
  <si>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</si>
  <si>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</si>
  <si>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</si>
  <si>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</si>
  <si>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</si>
  <si>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</si>
  <si>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</si>
  <si>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</si>
  <si>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</si>
  <si>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</si>
  <si>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</si>
  <si>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</si>
  <si>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</si>
  <si>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</si>
  <si>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</si>
  <si>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</si>
  <si>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</si>
  <si>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</si>
  <si>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</si>
  <si>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</si>
  <si>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</si>
  <si>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</si>
  <si>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</si>
  <si>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</si>
  <si>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</si>
  <si>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</si>
  <si>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</si>
  <si>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</si>
  <si>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</si>
  <si>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</si>
  <si>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</si>
  <si>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</si>
  <si>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</si>
  <si>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</si>
  <si>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</si>
  <si>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</si>
  <si>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</si>
  <si>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</si>
  <si>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</si>
  <si>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</si>
  <si>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</si>
  <si>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</si>
  <si>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</si>
  <si>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</si>
  <si>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</si>
  <si>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</si>
  <si>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</si>
  <si>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</si>
  <si>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</si>
  <si>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</si>
  <si>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</si>
  <si>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</si>
  <si>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</si>
  <si>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</si>
  <si>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</si>
  <si>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</si>
  <si>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</si>
  <si>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</si>
  <si>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</si>
  <si>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</si>
  <si>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</si>
  <si>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</si>
  <si>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</si>
  <si>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</si>
  <si>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</si>
  <si>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</si>
  <si>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</si>
  <si>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</si>
  <si>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</si>
  <si>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</si>
  <si>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</si>
  <si>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</si>
  <si>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</si>
  <si>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</si>
  <si>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</si>
  <si>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</si>
  <si>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</si>
  <si>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</si>
  <si>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</si>
  <si>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</si>
  <si>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</si>
  <si>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</si>
  <si>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</si>
  <si>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</si>
  <si>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</si>
  <si>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</si>
  <si>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</si>
  <si>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</si>
  <si>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</si>
  <si>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</si>
  <si>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</si>
  <si>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</si>
  <si>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</si>
  <si>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</si>
  <si>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</si>
  <si>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</si>
  <si>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</si>
  <si>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</si>
  <si>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</si>
  <si>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</si>
  <si>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</si>
  <si>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</si>
  <si>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</si>
  <si>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</si>
  <si>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</si>
  <si>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</si>
  <si>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</si>
  <si>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</si>
  <si>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</si>
  <si>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</si>
  <si>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</si>
  <si>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</si>
  <si>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</si>
  <si>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</si>
  <si>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</si>
  <si>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</si>
  <si>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</si>
  <si>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</si>
  <si>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</si>
  <si>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</si>
  <si>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</si>
  <si>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</si>
  <si>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</si>
  <si>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</si>
  <si>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</si>
  <si>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</si>
  <si>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</si>
  <si>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</si>
  <si>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</si>
  <si>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</si>
  <si>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</si>
  <si>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</si>
  <si>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</si>
  <si>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</si>
  <si>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</si>
  <si>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</si>
  <si>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</si>
  <si>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</si>
  <si>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</si>
  <si>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</si>
  <si>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</si>
  <si>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</si>
  <si>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</si>
  <si>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</si>
  <si>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</si>
  <si>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</si>
  <si>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</si>
  <si>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</si>
  <si>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</si>
  <si>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</si>
  <si>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</si>
  <si>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</si>
  <si>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</si>
  <si>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</si>
  <si>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</si>
  <si>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</si>
  <si>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</si>
  <si>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</si>
  <si>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</si>
  <si>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</si>
  <si>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</si>
  <si>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</si>
  <si>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</si>
  <si>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</si>
  <si>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</si>
  <si>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</si>
  <si>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</si>
  <si>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</si>
  <si>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</si>
  <si>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</si>
  <si>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</si>
  <si>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</si>
  <si>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</si>
  <si>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</si>
  <si>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</si>
  <si>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</si>
  <si>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</si>
  <si>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</si>
  <si>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</si>
  <si>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</si>
  <si>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</si>
  <si>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</si>
  <si>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</si>
  <si>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</si>
  <si>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</si>
  <si>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</si>
  <si>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</si>
  <si>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</si>
  <si>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</si>
  <si>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</si>
  <si>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</si>
  <si>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</si>
  <si>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</si>
  <si>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</si>
  <si>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</si>
  <si>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</si>
  <si>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</si>
  <si>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</si>
  <si>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</si>
  <si>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</si>
  <si>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</si>
  <si>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</si>
  <si>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</si>
  <si>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</si>
  <si>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</si>
  <si>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</si>
  <si>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</si>
  <si>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</si>
  <si>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</si>
  <si>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</si>
  <si>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</si>
  <si>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</si>
  <si>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</si>
  <si>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</si>
  <si>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</si>
  <si>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</si>
  <si>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</si>
  <si>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</si>
  <si>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</si>
  <si>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</si>
  <si>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</si>
  <si>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</si>
  <si>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</si>
  <si>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</si>
  <si>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</si>
  <si>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</si>
  <si>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</si>
  <si>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</si>
  <si>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</si>
  <si>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</si>
  <si>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</si>
  <si>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</si>
  <si>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</si>
  <si>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</si>
  <si>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</si>
  <si>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</si>
  <si>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</si>
  <si>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</si>
  <si>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</si>
  <si>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</si>
  <si>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</si>
  <si>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</si>
  <si>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</si>
  <si>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</si>
  <si>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</si>
  <si>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</si>
  <si>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</si>
  <si>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</si>
  <si>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</si>
  <si>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</si>
  <si>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</si>
  <si>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</si>
  <si>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</si>
  <si>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</si>
  <si>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</si>
  <si>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</si>
  <si>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</si>
  <si>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</si>
  <si>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</si>
  <si>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</si>
  <si>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</si>
  <si>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</si>
  <si>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</si>
  <si>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</si>
  <si>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</si>
  <si>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</si>
  <si>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</si>
  <si>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</si>
  <si>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</si>
  <si>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</si>
  <si>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</si>
  <si>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</si>
  <si>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</si>
  <si>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</si>
  <si>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</si>
  <si>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</si>
  <si>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</si>
  <si>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</si>
  <si>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</si>
  <si>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</si>
  <si>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</si>
  <si>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</si>
  <si>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</si>
  <si>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</si>
  <si>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</si>
  <si>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</si>
  <si>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</si>
  <si>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</si>
  <si>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</si>
  <si>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</si>
  <si>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</si>
  <si>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</si>
  <si>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</si>
  <si>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</si>
  <si>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</si>
  <si>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</si>
  <si>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</si>
  <si>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</si>
  <si>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</si>
  <si>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</si>
  <si>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</si>
  <si>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</si>
  <si>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</si>
  <si>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</si>
  <si>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</si>
  <si>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</si>
  <si>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</si>
  <si>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</si>
  <si>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</si>
  <si>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</si>
  <si>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</si>
  <si>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</si>
  <si>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</si>
  <si>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</si>
  <si>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</si>
  <si>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</si>
  <si>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</si>
  <si>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</si>
  <si>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</si>
  <si>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</si>
  <si>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</si>
  <si>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</si>
  <si>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</si>
  <si>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</si>
  <si>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</si>
  <si>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</si>
  <si>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</si>
  <si>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</si>
  <si>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</si>
  <si>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</si>
  <si>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</si>
  <si>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</si>
  <si>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</si>
  <si>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</si>
  <si>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</si>
  <si>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</si>
  <si>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</si>
  <si>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</si>
  <si>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</si>
  <si>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</si>
  <si>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</si>
  <si>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</si>
  <si>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</si>
  <si>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</si>
  <si>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</si>
  <si>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</si>
  <si>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</si>
  <si>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</si>
  <si>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</si>
  <si>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</si>
  <si>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</si>
  <si>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</si>
  <si>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</si>
  <si>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</si>
  <si>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</si>
  <si>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</si>
  <si>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</si>
  <si>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</si>
  <si>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</si>
  <si>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</si>
  <si>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</si>
  <si>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</si>
  <si>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</si>
  <si>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</si>
  <si>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</si>
  <si>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</si>
  <si>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</si>
  <si>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</si>
  <si>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</si>
  <si>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</si>
  <si>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</si>
  <si>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</si>
  <si>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</si>
  <si>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</si>
  <si>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</si>
  <si>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</si>
  <si>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</si>
  <si>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</si>
  <si>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</si>
  <si>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</si>
  <si>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</si>
  <si>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</si>
  <si>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</si>
  <si>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</si>
  <si>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</si>
  <si>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</si>
  <si>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</si>
  <si>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</si>
  <si>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</si>
  <si>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</si>
  <si>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</si>
  <si>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</si>
  <si>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</si>
  <si>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</si>
  <si>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</si>
  <si>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</si>
  <si>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</si>
  <si>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</si>
  <si>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</si>
  <si>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</si>
  <si>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</si>
  <si>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</si>
  <si>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</si>
  <si>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</si>
  <si>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</si>
  <si>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</si>
  <si>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</si>
  <si>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</si>
  <si>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</si>
  <si>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</si>
  <si>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</si>
  <si>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</si>
  <si>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</si>
  <si>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</si>
  <si>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</si>
  <si>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</si>
  <si>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</si>
  <si>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</si>
  <si>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</si>
  <si>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</si>
  <si>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</si>
  <si>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</si>
  <si>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</si>
  <si>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</si>
  <si>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</si>
  <si>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</si>
  <si>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</si>
  <si>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</si>
  <si>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</si>
  <si>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</si>
  <si>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</si>
  <si>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</si>
  <si>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</si>
  <si>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</si>
  <si>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</si>
  <si>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</si>
  <si>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</si>
  <si>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</si>
  <si>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</si>
  <si>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</si>
  <si>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</si>
  <si>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</si>
  <si>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</si>
  <si>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</si>
  <si>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</si>
  <si>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</si>
  <si>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</si>
  <si>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</si>
  <si>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</si>
  <si>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</si>
  <si>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</si>
  <si>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</si>
  <si>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</si>
  <si>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</si>
  <si>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</si>
  <si>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</si>
  <si>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</si>
  <si>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</si>
  <si>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</si>
  <si>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</si>
  <si>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</si>
  <si>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</si>
  <si>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</si>
  <si>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</si>
  <si>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</si>
  <si>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</si>
  <si>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</si>
  <si>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</si>
  <si>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</si>
  <si>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</si>
  <si>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</si>
  <si>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</si>
  <si>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</si>
  <si>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</si>
  <si>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</si>
  <si>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</si>
  <si>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</si>
  <si>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</si>
  <si>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</si>
  <si>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</si>
  <si>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</si>
  <si>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</si>
  <si>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</si>
  <si>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</si>
  <si>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</si>
  <si>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</si>
  <si>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</si>
  <si>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</si>
  <si>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</si>
  <si>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</si>
  <si>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</si>
  <si>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</si>
  <si>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</si>
  <si>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</si>
  <si>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</si>
  <si>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</si>
  <si>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</si>
  <si>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</si>
  <si>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</si>
  <si>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</si>
  <si>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</si>
  <si>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</si>
  <si>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</si>
  <si>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</si>
  <si>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</si>
  <si>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</si>
  <si>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</si>
  <si>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</si>
  <si>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</si>
  <si>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</si>
  <si>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</si>
  <si>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</si>
  <si>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</si>
  <si>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</si>
  <si>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</si>
  <si>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</si>
  <si>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</si>
  <si>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</si>
  <si>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</si>
  <si>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</si>
  <si>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</si>
  <si>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</si>
  <si>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</si>
  <si>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</si>
  <si>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</si>
  <si>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</si>
  <si>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</si>
  <si>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</si>
  <si>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</si>
  <si>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</si>
  <si>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</si>
  <si>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</si>
  <si>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</si>
  <si>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</si>
  <si>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</si>
  <si>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</si>
  <si>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</si>
  <si>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</si>
  <si>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</si>
  <si>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</si>
  <si>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</si>
  <si>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</si>
  <si>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</si>
  <si>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</si>
  <si>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</si>
  <si>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</si>
  <si>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</si>
  <si>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</si>
  <si>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</si>
  <si>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</si>
  <si>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</si>
  <si>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</si>
  <si>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</si>
  <si>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</si>
  <si>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</si>
  <si>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</si>
  <si>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</si>
  <si>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</si>
  <si>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</si>
  <si>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</si>
  <si>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</si>
  <si>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</si>
  <si>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</si>
  <si>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</si>
  <si>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</si>
  <si>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</si>
  <si>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</si>
  <si>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</si>
  <si>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</si>
  <si>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</si>
  <si>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</si>
  <si>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</si>
  <si>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</si>
  <si>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</si>
  <si>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</si>
  <si>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</si>
  <si>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</si>
  <si>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</si>
  <si>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</si>
  <si>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</si>
  <si>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</si>
  <si>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</si>
  <si>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</si>
  <si>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</si>
  <si>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</si>
  <si>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</si>
  <si>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</si>
  <si>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</si>
  <si>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</si>
  <si>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</si>
  <si>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</si>
  <si>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</si>
  <si>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</si>
  <si>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</si>
  <si>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</si>
  <si>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</si>
  <si>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</si>
  <si>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</si>
  <si>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</si>
  <si>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</si>
  <si>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</si>
  <si>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</si>
  <si>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</si>
  <si>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</si>
  <si>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</si>
  <si>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</si>
  <si>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</si>
  <si>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</si>
  <si>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</si>
  <si>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</si>
  <si>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</si>
  <si>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</si>
  <si>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</si>
  <si>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</si>
  <si>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</si>
  <si>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</si>
  <si>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</si>
  <si>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</si>
  <si>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</si>
  <si>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</si>
  <si>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</si>
  <si>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</si>
  <si>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</si>
  <si>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</si>
  <si>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</si>
  <si>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</si>
  <si>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</si>
  <si>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</si>
  <si>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</si>
  <si>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</si>
  <si>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</si>
  <si>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</si>
  <si>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</si>
  <si>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</si>
  <si>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</si>
  <si>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</si>
  <si>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</si>
  <si>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</si>
  <si>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</si>
  <si>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</si>
  <si>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</si>
  <si>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</si>
  <si>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</si>
  <si>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</si>
  <si>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</si>
  <si>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</si>
  <si>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</si>
  <si>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</si>
  <si>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</si>
  <si>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</si>
  <si>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</si>
  <si>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</si>
  <si>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</si>
  <si>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</si>
  <si>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</si>
  <si>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</si>
  <si>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</si>
  <si>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</si>
  <si>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</si>
  <si>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</si>
  <si>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</si>
  <si>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</si>
  <si>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</si>
  <si>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</si>
  <si>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</si>
  <si>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</si>
  <si>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</si>
  <si>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</si>
  <si>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</si>
  <si>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</si>
  <si>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</si>
  <si>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</si>
  <si>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</si>
  <si>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</si>
  <si>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</si>
  <si>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</si>
  <si>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</si>
  <si>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</si>
  <si>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</si>
  <si>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</si>
  <si>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</si>
  <si>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</si>
  <si>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</si>
  <si>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</si>
  <si>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</si>
  <si>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</si>
  <si>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</si>
  <si>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</si>
  <si>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</si>
  <si>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</si>
  <si>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</si>
  <si>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</si>
  <si>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</si>
  <si>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</si>
  <si>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</si>
  <si>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</si>
  <si>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</si>
  <si>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</si>
  <si>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</si>
  <si>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</si>
  <si>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</si>
  <si>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</si>
  <si>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</si>
  <si>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</si>
  <si>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</si>
  <si>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</si>
  <si>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</si>
  <si>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</si>
  <si>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</si>
  <si>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</si>
  <si>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</si>
  <si>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</si>
  <si>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</si>
  <si>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</si>
  <si>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</si>
  <si>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</si>
  <si>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</si>
  <si>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</si>
  <si>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</si>
  <si>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</si>
  <si>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</si>
  <si>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</si>
  <si>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</si>
  <si>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</si>
  <si>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</si>
  <si>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</si>
  <si>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</si>
  <si>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</si>
  <si>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</si>
  <si>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</si>
  <si>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</si>
  <si>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</si>
  <si>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</si>
  <si>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</si>
  <si>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</si>
  <si>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</si>
  <si>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</si>
  <si>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</si>
  <si>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</si>
  <si>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</si>
  <si>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</si>
  <si>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</si>
  <si>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</si>
  <si>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</si>
  <si>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</si>
  <si>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</si>
  <si>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</si>
  <si>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</si>
  <si>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</si>
  <si>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</si>
  <si>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</si>
  <si>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</si>
  <si>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</si>
  <si>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</si>
  <si>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</si>
  <si>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</si>
  <si>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</si>
  <si>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</si>
  <si>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</si>
  <si>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</si>
  <si>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</si>
  <si>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</si>
  <si>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</si>
  <si>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</si>
  <si>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</si>
  <si>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</si>
  <si>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</si>
  <si>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</si>
  <si>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</si>
  <si>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</si>
  <si>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</si>
  <si>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</si>
  <si>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</si>
  <si>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</si>
  <si>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</si>
  <si>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</si>
  <si>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</si>
  <si>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</si>
  <si>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</si>
  <si>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</si>
  <si>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</si>
  <si>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</si>
  <si>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</si>
  <si>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</si>
  <si>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</si>
  <si>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</si>
  <si>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</si>
  <si>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</si>
  <si>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</si>
  <si>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</si>
  <si>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</si>
  <si>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</si>
  <si>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</si>
  <si>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</si>
  <si>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</si>
  <si>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</si>
  <si>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</si>
  <si>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</si>
  <si>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</si>
  <si>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</si>
  <si>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</si>
  <si>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</si>
  <si>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</si>
  <si>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</si>
  <si>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</si>
  <si>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</si>
  <si>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</si>
  <si>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</si>
  <si>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</si>
  <si>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</si>
  <si>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</si>
  <si>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</si>
  <si>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</si>
  <si>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</si>
  <si>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</si>
  <si>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</si>
  <si>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</si>
  <si>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</si>
  <si>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</si>
  <si>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</si>
  <si>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</si>
  <si>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</si>
  <si>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</si>
  <si>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</si>
  <si>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</si>
  <si>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</si>
  <si>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</si>
  <si>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</si>
  <si>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</si>
  <si>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</si>
  <si>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</si>
  <si>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</si>
  <si>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</si>
  <si>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</si>
  <si>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</si>
  <si>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</si>
  <si>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</si>
  <si>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</si>
  <si>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</si>
  <si>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</si>
  <si>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</si>
  <si>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</si>
  <si>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</si>
  <si>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</si>
  <si>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</si>
  <si>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</si>
  <si>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</si>
  <si>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</si>
  <si>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</si>
  <si>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</si>
  <si>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</si>
  <si>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</si>
  <si>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</si>
  <si>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</si>
  <si>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</si>
  <si>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</si>
  <si>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</si>
  <si>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</si>
  <si>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</si>
  <si>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</si>
  <si>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</si>
  <si>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</si>
  <si>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</si>
  <si>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</si>
  <si>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</si>
  <si>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</si>
  <si>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</si>
  <si>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</si>
  <si>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</si>
  <si>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</si>
  <si>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</si>
  <si>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</si>
  <si>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</si>
  <si>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</si>
  <si>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</si>
  <si>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</si>
  <si>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</si>
  <si>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</si>
  <si>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</si>
  <si>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</si>
  <si>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</si>
  <si>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</si>
  <si>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</si>
  <si>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</si>
  <si>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</si>
  <si>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</si>
  <si>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</si>
  <si>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</si>
  <si>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</si>
  <si>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</si>
  <si>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</si>
  <si>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</si>
  <si>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</si>
  <si>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</si>
  <si>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</si>
  <si>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</si>
  <si>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</si>
  <si>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</si>
  <si>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</si>
  <si>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</si>
  <si>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</si>
  <si>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</si>
  <si>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</si>
  <si>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</si>
  <si>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</si>
  <si>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</si>
  <si>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</si>
  <si>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</si>
  <si>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</si>
  <si>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</si>
  <si>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</si>
  <si>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</si>
  <si>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</si>
  <si>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</si>
  <si>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</si>
  <si>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</si>
  <si>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</si>
  <si>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</si>
  <si>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</si>
  <si>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</si>
  <si>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</si>
  <si>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</si>
  <si>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</si>
  <si>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</si>
  <si>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</si>
  <si>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</si>
  <si>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</si>
  <si>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</si>
  <si>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</si>
  <si>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</si>
  <si>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</si>
  <si>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</si>
  <si>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</si>
  <si>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</si>
  <si>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</si>
  <si>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</si>
  <si>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</si>
  <si>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</si>
  <si>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</si>
  <si>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</si>
  <si>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</si>
  <si>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</si>
  <si>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</si>
  <si>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</si>
  <si>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</si>
  <si>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</si>
  <si>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</si>
  <si>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</si>
  <si>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</si>
  <si>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</si>
  <si>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</si>
  <si>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</si>
  <si>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</si>
  <si>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</si>
  <si>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</si>
  <si>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</si>
  <si>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</si>
  <si>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</si>
  <si>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</si>
  <si>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</si>
  <si>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</si>
  <si>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</si>
  <si>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</si>
  <si>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</si>
  <si>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</si>
  <si>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</si>
  <si>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</si>
  <si>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</si>
  <si>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</si>
  <si>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</si>
  <si>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</si>
  <si>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</si>
  <si>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</si>
  <si>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</si>
  <si>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</si>
  <si>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</si>
  <si>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</si>
  <si>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</si>
  <si>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</si>
  <si>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</si>
  <si>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</si>
  <si>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</si>
  <si>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</si>
  <si>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</si>
  <si>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</si>
  <si>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</si>
  <si>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</si>
  <si>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</si>
  <si>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</si>
  <si>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</si>
  <si>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</si>
  <si>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</si>
  <si>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</si>
  <si>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</si>
  <si>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</si>
  <si>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</si>
  <si>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</si>
  <si>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</si>
  <si>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</si>
  <si>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</si>
  <si>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</si>
  <si>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</si>
  <si>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</si>
  <si>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</si>
  <si>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</si>
  <si>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</si>
  <si>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</si>
  <si>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</si>
  <si>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</si>
  <si>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</si>
  <si>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</si>
  <si>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</si>
  <si>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</si>
  <si>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</si>
  <si>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</si>
  <si>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</si>
  <si>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</si>
  <si>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</si>
  <si>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</si>
  <si>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</si>
  <si>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</si>
  <si>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</si>
  <si>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</si>
  <si>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</si>
  <si>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</si>
  <si>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</si>
  <si>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</si>
  <si>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</si>
  <si>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</si>
  <si>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</si>
  <si>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</si>
  <si>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</si>
  <si>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</si>
  <si>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</si>
  <si>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</si>
  <si>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</si>
  <si>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</si>
  <si>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</si>
  <si>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</si>
  <si>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</si>
  <si>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</si>
  <si>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</si>
  <si>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</si>
  <si>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</si>
  <si>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</si>
  <si>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</si>
  <si>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</si>
  <si>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</si>
  <si>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</si>
  <si>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</si>
  <si>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</si>
  <si>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</si>
  <si>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</si>
  <si>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</si>
  <si>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</si>
  <si>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</si>
  <si>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</si>
  <si>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</si>
  <si>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</si>
  <si>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</si>
  <si>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</si>
  <si>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</si>
  <si>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</si>
  <si>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</si>
  <si>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</si>
  <si>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</si>
  <si>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</si>
  <si>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</si>
  <si>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</si>
  <si>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</si>
  <si>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</si>
  <si>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</si>
  <si>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</si>
  <si>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</si>
  <si>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</si>
  <si>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</si>
  <si>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</si>
  <si>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</si>
  <si>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</si>
  <si>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</si>
  <si>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</si>
  <si>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</si>
  <si>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</si>
  <si>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</si>
  <si>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</si>
  <si>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</si>
  <si>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</si>
  <si>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</si>
  <si>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</si>
  <si>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</si>
  <si>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</si>
  <si>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</si>
  <si>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</si>
  <si>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</si>
  <si>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</si>
  <si>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</si>
  <si>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</si>
  <si>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</si>
  <si>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</si>
  <si>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</si>
  <si>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</si>
  <si>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</si>
  <si>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</si>
  <si>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</si>
  <si>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</si>
  <si>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</si>
  <si>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</si>
  <si>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</si>
  <si>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</si>
  <si>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</si>
  <si>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</si>
  <si>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</si>
  <si>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</si>
  <si>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</si>
  <si>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</si>
  <si>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</si>
  <si>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</si>
  <si>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</si>
  <si>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</si>
  <si>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</si>
  <si>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</si>
  <si>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</si>
  <si>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</si>
  <si>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</si>
  <si>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</si>
  <si>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</si>
  <si>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</si>
  <si>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</si>
  <si>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</si>
  <si>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</si>
  <si>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</si>
  <si>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</si>
  <si>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</si>
  <si>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</si>
  <si>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</si>
  <si>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</si>
  <si>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</si>
  <si>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</si>
  <si>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</si>
  <si>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</si>
  <si>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</si>
  <si>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</si>
  <si>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</si>
  <si>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</si>
  <si>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</si>
  <si>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</si>
  <si>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</si>
  <si>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</si>
  <si>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</si>
  <si>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</si>
  <si>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</si>
  <si>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</si>
  <si>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</si>
  <si>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</si>
  <si>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</si>
  <si>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</si>
  <si>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</si>
  <si>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</si>
  <si>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</si>
  <si>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</si>
  <si>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</si>
  <si>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</si>
  <si>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</si>
  <si>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</si>
  <si>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</si>
  <si>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</si>
  <si>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</si>
  <si>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</si>
  <si>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</si>
  <si>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</si>
  <si>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</si>
  <si>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</si>
  <si>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</si>
  <si>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</si>
  <si>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</si>
  <si>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</si>
  <si>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</si>
  <si>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</si>
  <si>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</si>
  <si>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</si>
  <si>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</si>
  <si>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</si>
  <si>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</si>
  <si>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</si>
  <si>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</si>
  <si>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</si>
  <si>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</si>
  <si>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</si>
  <si>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</si>
  <si>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</si>
  <si>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</si>
  <si>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</si>
  <si>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</si>
  <si>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</si>
  <si>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</si>
  <si>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</si>
  <si>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</si>
  <si>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</si>
  <si>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</si>
  <si>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</si>
  <si>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</si>
  <si>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</si>
  <si>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</si>
  <si>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</si>
  <si>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</si>
  <si>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</si>
  <si>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</si>
  <si>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</si>
  <si>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</si>
  <si>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</si>
  <si>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</si>
  <si>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</si>
  <si>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</si>
  <si>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</si>
  <si>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</si>
  <si>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</si>
  <si>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</si>
  <si>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</si>
  <si>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</si>
  <si>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</si>
  <si>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</si>
  <si>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</si>
  <si>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</si>
  <si>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</si>
  <si>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</si>
  <si>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</si>
  <si>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</si>
  <si>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</si>
  <si>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</si>
  <si>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</si>
  <si>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</si>
  <si>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</si>
  <si>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</si>
  <si>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</si>
  <si>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</si>
  <si>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</si>
  <si>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</si>
  <si>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</si>
  <si>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</si>
  <si>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</si>
  <si>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</si>
  <si>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</si>
  <si>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</si>
  <si>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</si>
  <si>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</si>
  <si>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</si>
  <si>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</si>
  <si>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</si>
  <si>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</si>
  <si>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</si>
  <si>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</si>
  <si>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</si>
  <si>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</si>
  <si>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</si>
  <si>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</si>
  <si>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</si>
  <si>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</si>
  <si>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</si>
  <si>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</si>
  <si>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</si>
  <si>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</si>
  <si>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</si>
  <si>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</si>
  <si>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</si>
  <si>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</si>
  <si>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</si>
  <si>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</si>
  <si>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</si>
  <si>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</si>
  <si>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</si>
  <si>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</si>
  <si>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</si>
  <si>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</si>
  <si>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</si>
  <si>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</si>
  <si>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</si>
  <si>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</si>
  <si>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</si>
  <si>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</si>
  <si>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</si>
  <si>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</si>
  <si>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</si>
  <si>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</si>
  <si>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</si>
  <si>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</si>
  <si>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</si>
  <si>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</si>
  <si>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</si>
  <si>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</si>
  <si>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</si>
  <si>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</si>
  <si>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</si>
  <si>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</si>
  <si>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</si>
  <si>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</si>
  <si>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</si>
  <si>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</si>
  <si>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</si>
  <si>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</si>
  <si>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</si>
  <si>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</si>
  <si>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</si>
  <si>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</si>
  <si>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</si>
  <si>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</si>
  <si>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</si>
  <si>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</si>
  <si>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</si>
  <si>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</si>
  <si>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</si>
  <si>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</si>
  <si>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</si>
  <si>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</si>
  <si>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</si>
  <si>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</si>
  <si>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</si>
  <si>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</si>
  <si>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</si>
  <si>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</si>
  <si>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</si>
  <si>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</si>
  <si>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</si>
  <si>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</si>
  <si>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</si>
  <si>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</si>
  <si>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</si>
  <si>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</si>
  <si>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</si>
  <si>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</si>
  <si>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</si>
  <si>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</si>
  <si>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</si>
  <si>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</si>
  <si>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</si>
  <si>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</si>
  <si>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</si>
  <si>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</si>
  <si>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</si>
  <si>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</si>
  <si>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</si>
  <si>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</si>
  <si>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</si>
  <si>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</si>
  <si>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</si>
  <si>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</si>
  <si>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</si>
  <si>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</si>
  <si>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</si>
  <si>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</si>
  <si>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</si>
  <si>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</si>
  <si>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</si>
  <si>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</si>
  <si>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</si>
  <si>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</si>
  <si>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</si>
  <si>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</si>
  <si>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</si>
  <si>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</si>
  <si>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</si>
  <si>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</si>
  <si>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</si>
  <si>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</si>
  <si>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</si>
  <si>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</si>
  <si>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</si>
  <si>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</si>
  <si>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</si>
  <si>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</si>
  <si>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</si>
  <si>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</si>
  <si>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</si>
  <si>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</si>
  <si>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</si>
  <si>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</si>
  <si>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</si>
  <si>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</si>
  <si>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</si>
  <si>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</si>
  <si>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</si>
  <si>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</si>
  <si>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</si>
  <si>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</si>
  <si>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</si>
  <si>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</si>
  <si>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</si>
  <si>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</si>
  <si>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</si>
  <si>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</si>
  <si>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</si>
  <si>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</si>
  <si>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</si>
  <si>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</si>
  <si>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</si>
  <si>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</si>
  <si>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</si>
  <si>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</si>
  <si>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</si>
  <si>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</si>
  <si>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</si>
  <si>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</si>
  <si>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</si>
  <si>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</si>
  <si>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</si>
  <si>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</si>
  <si>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</si>
  <si>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</si>
  <si>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</si>
  <si>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</si>
  <si>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</si>
  <si>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</si>
  <si>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</si>
  <si>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</si>
  <si>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</si>
  <si>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</si>
  <si>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</si>
  <si>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</si>
  <si>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</si>
  <si>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</si>
  <si>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</si>
  <si>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</si>
  <si>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</si>
  <si>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</si>
  <si>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</si>
  <si>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</si>
  <si>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</si>
  <si>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</si>
  <si>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</si>
  <si>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</si>
  <si>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</si>
  <si>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</si>
  <si>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</si>
  <si>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</si>
  <si>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</si>
  <si>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</si>
  <si>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</si>
  <si>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</si>
  <si>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</si>
  <si>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</si>
  <si>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</si>
  <si>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</si>
  <si>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</si>
  <si>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</si>
  <si>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</si>
  <si>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</si>
  <si>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</si>
  <si>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</si>
  <si>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</si>
  <si>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</si>
  <si>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</si>
  <si>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</si>
  <si>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</si>
  <si>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</si>
  <si>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</si>
  <si>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</si>
  <si>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</si>
  <si>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</si>
  <si>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</si>
  <si>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</si>
  <si>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</si>
  <si>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</si>
  <si>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</si>
  <si>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</si>
  <si>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</si>
  <si>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</si>
  <si>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</si>
  <si>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</si>
  <si>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</si>
  <si>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</si>
  <si>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</si>
  <si>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</si>
  <si>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</si>
  <si>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</si>
  <si>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</si>
  <si>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</si>
  <si>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</si>
  <si>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</si>
  <si>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</si>
  <si>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</si>
  <si>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</si>
  <si>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</si>
  <si>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</si>
  <si>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</si>
  <si>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</si>
  <si>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</si>
  <si>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</si>
  <si>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</si>
  <si>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</si>
  <si>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</si>
  <si>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</si>
  <si>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</si>
  <si>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</si>
  <si>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</si>
  <si>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</si>
  <si>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</si>
  <si>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</si>
  <si>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</si>
  <si>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</si>
  <si>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</si>
  <si>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</si>
  <si>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</si>
  <si>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</si>
  <si>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</si>
  <si>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</si>
  <si>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</si>
  <si>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</si>
  <si>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</si>
  <si>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</si>
  <si>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</si>
  <si>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</si>
  <si>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</si>
  <si>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</si>
  <si>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</si>
  <si>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</si>
  <si>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</si>
  <si>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</si>
  <si>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</si>
  <si>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</si>
  <si>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</si>
  <si>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</si>
  <si>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</si>
  <si>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</si>
  <si>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</si>
  <si>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</si>
  <si>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</si>
  <si>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</si>
  <si>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</si>
  <si>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</si>
  <si>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</si>
  <si>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</si>
  <si>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</si>
  <si>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</si>
  <si>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</si>
  <si>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</si>
  <si>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</si>
  <si>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</si>
  <si>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</si>
  <si>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</si>
  <si>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</si>
  <si>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</si>
  <si>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</si>
  <si>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</si>
  <si>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</si>
  <si>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</si>
  <si>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</si>
  <si>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</si>
  <si>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</si>
  <si>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</si>
  <si>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</si>
  <si>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</si>
  <si>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</si>
  <si>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</si>
  <si>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</si>
  <si>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</si>
  <si>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</si>
  <si>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</si>
  <si>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</si>
  <si>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</si>
  <si>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</si>
  <si>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</si>
  <si>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</si>
  <si>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</si>
  <si>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</si>
  <si>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</si>
  <si>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</si>
  <si>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</si>
  <si>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</si>
  <si>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</si>
  <si>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</si>
  <si>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</si>
  <si>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</si>
  <si>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</si>
  <si>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</si>
  <si>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</si>
  <si>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</si>
  <si>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</si>
  <si>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</si>
  <si>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</si>
  <si>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</si>
  <si>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</si>
  <si>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</si>
  <si>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</si>
  <si>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</si>
  <si>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</si>
  <si>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</si>
  <si>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</si>
  <si>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</si>
  <si>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</si>
  <si>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</si>
  <si>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</si>
  <si>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</si>
  <si>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</si>
  <si>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</si>
  <si>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</si>
  <si>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</si>
  <si>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</si>
  <si>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</si>
  <si>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</si>
  <si>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</si>
  <si>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</si>
  <si>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</si>
  <si>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</si>
  <si>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</si>
  <si>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</si>
  <si>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</si>
  <si>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</si>
  <si>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</si>
  <si>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</si>
  <si>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</si>
  <si>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</si>
  <si>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</si>
  <si>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</si>
  <si>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</si>
  <si>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</si>
  <si>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</si>
  <si>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</si>
  <si>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</si>
  <si>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</si>
  <si>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</si>
  <si>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</si>
  <si>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</si>
  <si>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</si>
  <si>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</si>
  <si>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</si>
  <si>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</si>
  <si>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</si>
  <si>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</si>
  <si>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</si>
  <si>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</si>
  <si>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</si>
  <si>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</si>
  <si>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</si>
  <si>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</si>
  <si>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</si>
  <si>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</si>
  <si>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</si>
  <si>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</si>
  <si>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</si>
  <si>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</si>
  <si>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</si>
  <si>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</si>
  <si>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</si>
  <si>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</si>
  <si>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</si>
  <si>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</si>
  <si>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</si>
  <si>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</si>
  <si>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</si>
  <si>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</si>
  <si>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</si>
  <si>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</si>
  <si>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</si>
  <si>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</si>
  <si>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</si>
  <si>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</si>
  <si>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</si>
  <si>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</si>
  <si>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</si>
  <si>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</si>
  <si>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</si>
  <si>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</si>
  <si>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</si>
  <si>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</si>
  <si>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</si>
  <si>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</si>
  <si>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</si>
  <si>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</si>
  <si>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</si>
  <si>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</si>
  <si>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</si>
  <si>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</si>
  <si>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</si>
  <si>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</si>
  <si>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</si>
  <si>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</si>
  <si>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</si>
  <si>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</si>
  <si>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</si>
  <si>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</si>
  <si>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</si>
  <si>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</si>
  <si>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</si>
  <si>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</si>
  <si>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</si>
  <si>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</si>
  <si>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</si>
  <si>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</si>
  <si>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</si>
  <si>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</si>
  <si>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</si>
  <si>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</si>
  <si>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</si>
  <si>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</si>
  <si>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</si>
  <si>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</si>
  <si>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</si>
  <si>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</si>
  <si>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</si>
  <si>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</si>
  <si>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</si>
  <si>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</si>
  <si>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</si>
  <si>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</si>
  <si>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</si>
  <si>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</si>
  <si>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</si>
  <si>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</si>
  <si>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</si>
  <si>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</si>
  <si>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</si>
  <si>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</si>
  <si>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</si>
  <si>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</si>
  <si>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</si>
  <si>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</si>
  <si>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</si>
  <si>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</si>
  <si>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</si>
  <si>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</si>
  <si>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</si>
  <si>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</si>
  <si>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</si>
  <si>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</si>
  <si>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</si>
  <si>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</si>
  <si>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</si>
  <si>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</si>
  <si>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</si>
  <si>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</si>
  <si>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</si>
  <si>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</si>
  <si>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</si>
  <si>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</si>
  <si>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</si>
  <si>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</si>
  <si>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</si>
  <si>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</si>
  <si>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</si>
  <si>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</si>
  <si>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</si>
  <si>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</si>
  <si>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</si>
  <si>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</si>
  <si>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</si>
  <si>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</si>
  <si>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</si>
  <si>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</si>
  <si>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</si>
  <si>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</si>
  <si>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</si>
  <si>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</si>
  <si>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</si>
  <si>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</si>
  <si>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</si>
  <si>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</si>
  <si>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</si>
  <si>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</si>
  <si>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</si>
  <si>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</si>
  <si>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</si>
  <si>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</si>
  <si>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</si>
  <si>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</si>
  <si>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</si>
  <si>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</si>
  <si>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</si>
  <si>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</si>
  <si>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</si>
  <si>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</si>
  <si>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</si>
  <si>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</si>
  <si>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</si>
  <si>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</si>
  <si>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</si>
  <si>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</si>
  <si>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</si>
  <si>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</si>
  <si>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</si>
  <si>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</si>
  <si>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</si>
  <si>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</si>
  <si>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</si>
  <si>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</si>
  <si>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</si>
  <si>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</si>
  <si>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</si>
  <si>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</si>
  <si>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</si>
  <si>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</si>
  <si>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</si>
  <si>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</si>
  <si>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</si>
  <si>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</si>
  <si>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</si>
  <si>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</si>
  <si>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</si>
  <si>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</si>
  <si>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</si>
  <si>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</si>
  <si>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</si>
  <si>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</si>
  <si>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</si>
  <si>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</si>
  <si>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</si>
  <si>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</si>
  <si>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</si>
  <si>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</si>
  <si>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</si>
  <si>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</si>
  <si>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</si>
  <si>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</si>
  <si>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</si>
  <si>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</si>
  <si>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</si>
  <si>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</si>
  <si>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</si>
  <si>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</si>
  <si>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</si>
  <si>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</si>
  <si>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</si>
  <si>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</si>
  <si>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</si>
  <si>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</si>
  <si>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</si>
  <si>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</si>
  <si>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</si>
  <si>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</si>
  <si>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</si>
  <si>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</si>
  <si>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</si>
  <si>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</si>
  <si>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</si>
  <si>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</si>
  <si>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</si>
  <si>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</si>
  <si>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</si>
  <si>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</si>
  <si>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</si>
  <si>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</si>
  <si>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</si>
  <si>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</si>
  <si>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</si>
  <si>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</si>
  <si>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</si>
  <si>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</si>
  <si>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</si>
  <si>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</si>
  <si>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</si>
  <si>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</si>
  <si>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</si>
  <si>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</si>
  <si>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</si>
  <si>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</si>
  <si>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</si>
  <si>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</si>
  <si>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</si>
  <si>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</si>
  <si>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</si>
  <si>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</si>
  <si>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</si>
  <si>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</si>
  <si>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</si>
  <si>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</si>
  <si>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</si>
  <si>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</si>
  <si>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</si>
  <si>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</si>
  <si>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</si>
  <si>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</si>
  <si>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</si>
  <si>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</si>
  <si>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</si>
  <si>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</si>
  <si>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</si>
  <si>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</si>
  <si>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</si>
  <si>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</si>
  <si>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</si>
  <si>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</si>
  <si>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</si>
  <si>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</si>
  <si>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</si>
  <si>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</si>
  <si>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</si>
  <si>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</si>
  <si>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</si>
  <si>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</si>
  <si>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</si>
  <si>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</si>
  <si>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</si>
  <si>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</si>
  <si>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</si>
  <si>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</si>
  <si>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</si>
  <si>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</si>
  <si>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</si>
  <si>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</si>
  <si>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</si>
  <si>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</si>
  <si>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</si>
  <si>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</si>
  <si>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</si>
  <si>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</si>
  <si>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</si>
  <si>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</si>
  <si>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</si>
  <si>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</si>
  <si>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</si>
  <si>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</si>
  <si>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</si>
  <si>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</si>
  <si>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</si>
  <si>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</si>
  <si>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</si>
  <si>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</si>
  <si>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</si>
  <si>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</si>
  <si>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</si>
  <si>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</si>
  <si>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</si>
  <si>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</si>
  <si>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</si>
  <si>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</si>
  <si>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</si>
  <si>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</si>
  <si>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</si>
  <si>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</si>
  <si>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</si>
  <si>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</si>
  <si>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</si>
  <si>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</si>
  <si>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</si>
  <si>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</si>
  <si>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</si>
  <si>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</si>
  <si>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</si>
  <si>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</si>
  <si>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</si>
  <si>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</si>
  <si>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</si>
  <si>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</si>
  <si>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</si>
  <si>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</si>
  <si>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</si>
  <si>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</si>
  <si>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</si>
  <si>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</si>
  <si>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</si>
  <si>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</si>
  <si>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</si>
  <si>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</si>
  <si>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</si>
  <si>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</si>
  <si>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</si>
  <si>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</si>
  <si>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</si>
  <si>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</si>
  <si>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</si>
  <si>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</si>
  <si>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</si>
  <si>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</si>
  <si>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</si>
  <si>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</si>
  <si>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</si>
  <si>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</si>
  <si>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</si>
  <si>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</si>
  <si>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</si>
  <si>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</si>
  <si>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</si>
  <si>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</si>
  <si>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</si>
  <si>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</si>
  <si>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</si>
  <si>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</si>
  <si>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</si>
  <si>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</si>
  <si>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</si>
  <si>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</si>
  <si>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</si>
  <si>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</si>
  <si>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</si>
  <si>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</si>
  <si>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</si>
  <si>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</si>
  <si>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</si>
  <si>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</si>
  <si>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</si>
  <si>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</si>
  <si>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</si>
  <si>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</si>
  <si>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</si>
  <si>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</si>
  <si>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</si>
  <si>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</si>
  <si>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</si>
  <si>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</si>
  <si>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</si>
  <si>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</si>
  <si>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</si>
  <si>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</si>
  <si>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</si>
  <si>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</si>
  <si>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</si>
  <si>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</si>
  <si>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</si>
  <si>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</si>
  <si>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</si>
  <si>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</si>
  <si>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</si>
  <si>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</si>
  <si>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</si>
  <si>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</si>
  <si>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</si>
  <si>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</si>
  <si>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</si>
  <si>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</si>
  <si>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</si>
  <si>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</si>
  <si>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</si>
  <si>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</si>
  <si>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</si>
  <si>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</si>
  <si>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</si>
  <si>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</si>
  <si>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</si>
  <si>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</si>
  <si>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</si>
  <si>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</si>
  <si>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</si>
  <si>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</si>
  <si>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</si>
  <si>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</si>
  <si>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</si>
  <si>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</si>
  <si>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</si>
  <si>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</si>
  <si>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</si>
  <si>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</si>
  <si>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</si>
  <si>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</si>
  <si>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</si>
  <si>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</si>
  <si>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</si>
  <si>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</si>
  <si>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</si>
  <si>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</si>
  <si>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</si>
  <si>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</si>
  <si>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</si>
  <si>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</si>
  <si>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</si>
  <si>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</si>
  <si>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</si>
  <si>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</si>
  <si>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</si>
  <si>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</si>
  <si>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</si>
  <si>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</si>
  <si>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</si>
  <si>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</si>
  <si>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</si>
  <si>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</si>
  <si>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</si>
  <si>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</si>
  <si>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</si>
  <si>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</si>
  <si>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</si>
  <si>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</si>
  <si>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</si>
  <si>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</si>
  <si>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</si>
  <si>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</si>
  <si>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</si>
  <si>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</si>
  <si>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</si>
  <si>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</si>
  <si>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</si>
  <si>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</si>
  <si>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</si>
  <si>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</si>
  <si>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</si>
  <si>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</si>
  <si>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</si>
  <si>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</si>
  <si>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</si>
  <si>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</si>
  <si>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</si>
  <si>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</si>
  <si>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</si>
  <si>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</si>
  <si>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</si>
  <si>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</si>
  <si>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</si>
  <si>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</si>
  <si>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</si>
  <si>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</si>
  <si>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</si>
  <si>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</si>
  <si>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</si>
  <si>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</si>
  <si>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</si>
  <si>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</si>
  <si>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</si>
  <si>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</si>
  <si>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</si>
  <si>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</si>
  <si>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</si>
  <si>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</si>
  <si>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</si>
  <si>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</si>
  <si>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</si>
  <si>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</si>
  <si>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</si>
  <si>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</si>
  <si>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</si>
  <si>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</si>
  <si>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</si>
  <si>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</si>
  <si>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</si>
  <si>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</si>
  <si>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</si>
  <si>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</si>
  <si>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</si>
  <si>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</si>
  <si>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</si>
  <si>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</si>
  <si>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</si>
  <si>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</si>
  <si>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</si>
  <si>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</si>
  <si>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</si>
  <si>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</si>
  <si>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</si>
  <si>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</si>
  <si>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</si>
  <si>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</si>
  <si>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</si>
  <si>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</si>
  <si>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</si>
  <si>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</si>
  <si>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</si>
  <si>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</si>
  <si>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</si>
  <si>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</si>
  <si>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</si>
  <si>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</si>
  <si>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</si>
  <si>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</si>
  <si>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</si>
  <si>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</si>
  <si>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</si>
  <si>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</si>
  <si>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</si>
  <si>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</si>
  <si>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</si>
  <si>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</si>
  <si>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</si>
  <si>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</si>
  <si>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</si>
  <si>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</si>
  <si>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</si>
  <si>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</si>
  <si>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</si>
  <si>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</si>
  <si>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</si>
  <si>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</si>
  <si>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</si>
  <si>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</si>
  <si>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</si>
  <si>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</si>
  <si>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</si>
  <si>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</si>
  <si>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</si>
  <si>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</si>
  <si>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</si>
  <si>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</si>
  <si>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</si>
  <si>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</si>
  <si>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</si>
  <si>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</si>
  <si>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</si>
  <si>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</si>
  <si>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</si>
  <si>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</si>
  <si>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</si>
  <si>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</si>
  <si>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</si>
  <si>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</si>
  <si>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</si>
  <si>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</si>
  <si>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</si>
  <si>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</si>
  <si>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</si>
  <si>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</si>
  <si>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</si>
  <si>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</si>
  <si>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</si>
  <si>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</si>
  <si>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</si>
  <si>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</si>
  <si>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</si>
  <si>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</si>
  <si>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</si>
  <si>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</si>
  <si>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</si>
  <si>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</si>
  <si>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</si>
  <si>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</si>
  <si>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</si>
  <si>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</si>
  <si>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</si>
  <si>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</si>
  <si>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</si>
  <si>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</si>
  <si>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</si>
  <si>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</si>
  <si>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</si>
  <si>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</si>
  <si>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</si>
  <si>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</si>
  <si>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</si>
  <si>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</si>
  <si>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</si>
  <si>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</si>
  <si>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</si>
  <si>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</si>
  <si>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</si>
  <si>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</si>
  <si>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</si>
  <si>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</si>
  <si>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</si>
  <si>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</si>
  <si>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</si>
  <si>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</si>
  <si>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</si>
  <si>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</si>
  <si>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</si>
  <si>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</si>
  <si>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</si>
  <si>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</si>
  <si>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</si>
  <si>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</si>
  <si>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</si>
  <si>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</si>
  <si>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</si>
  <si>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</si>
  <si>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</si>
  <si>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</si>
  <si>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</si>
  <si>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</si>
  <si>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</si>
  <si>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</si>
  <si>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</si>
  <si>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</si>
  <si>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</si>
  <si>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</si>
  <si>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</si>
  <si>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</si>
  <si>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</si>
  <si>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</si>
  <si>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</si>
  <si>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</si>
  <si>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</si>
  <si>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</si>
  <si>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</si>
  <si>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</si>
  <si>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</si>
  <si>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</si>
  <si>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</si>
  <si>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</si>
  <si>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</si>
  <si>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</si>
  <si>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</si>
  <si>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</si>
  <si>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</si>
  <si>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</si>
  <si>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</si>
  <si>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</si>
  <si>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</si>
  <si>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</si>
  <si>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</si>
  <si>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</si>
  <si>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</si>
  <si>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</si>
  <si>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</si>
  <si>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</si>
  <si>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</si>
  <si>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</si>
  <si>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</si>
  <si>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</si>
  <si>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</si>
  <si>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</si>
  <si>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</si>
  <si>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</si>
  <si>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</si>
  <si>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</si>
  <si>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</si>
  <si>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</si>
  <si>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</si>
  <si>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</si>
  <si>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</si>
  <si>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</si>
  <si>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</si>
  <si>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</si>
  <si>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</si>
  <si>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</si>
  <si>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</si>
  <si>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</si>
  <si>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</si>
  <si>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</si>
  <si>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</si>
  <si>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</si>
  <si>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</si>
  <si>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</si>
  <si>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</si>
  <si>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</si>
  <si>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</si>
  <si>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</si>
  <si>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</si>
  <si>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</si>
  <si>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</si>
  <si>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</si>
  <si>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</si>
  <si>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</si>
  <si>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</si>
  <si>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</si>
  <si>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</si>
  <si>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</si>
  <si>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</si>
  <si>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</si>
  <si>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</si>
  <si>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</si>
  <si>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</si>
  <si>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</si>
  <si>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</si>
  <si>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</si>
  <si>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</si>
  <si>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</si>
  <si>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</si>
  <si>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</si>
  <si>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</si>
  <si>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</si>
  <si>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</si>
  <si>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</si>
  <si>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</si>
  <si>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</si>
  <si>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</si>
  <si>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</si>
  <si>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</si>
  <si>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</si>
  <si>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</si>
  <si>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</si>
  <si>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</si>
  <si>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</si>
  <si>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</si>
  <si>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</si>
  <si>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</si>
  <si>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</si>
  <si>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</si>
  <si>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</si>
  <si>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</si>
  <si>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</si>
  <si>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</si>
  <si>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</si>
  <si>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</si>
  <si>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</si>
  <si>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</si>
  <si>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</si>
  <si>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</si>
  <si>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</si>
  <si>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</si>
  <si>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</si>
  <si>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</si>
  <si>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</si>
  <si>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</si>
  <si>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</si>
  <si>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</si>
  <si>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</si>
  <si>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</si>
  <si>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</si>
  <si>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</si>
  <si>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</si>
  <si>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</si>
  <si>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</si>
  <si>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</si>
  <si>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</si>
  <si>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</si>
  <si>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</si>
  <si>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</si>
  <si>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</si>
  <si>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</si>
  <si>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</si>
  <si>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</si>
  <si>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</si>
  <si>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</si>
  <si>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</si>
  <si>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</si>
  <si>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</si>
  <si>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</si>
  <si>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</si>
  <si>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</si>
  <si>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</si>
  <si>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</si>
  <si>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</si>
  <si>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</si>
  <si>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</si>
  <si>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</si>
  <si>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</si>
  <si>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</si>
  <si>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</si>
  <si>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</si>
  <si>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</si>
  <si>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</si>
  <si>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</si>
  <si>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</si>
  <si>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</si>
  <si>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</si>
  <si>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</si>
  <si>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</si>
  <si>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</si>
  <si>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</si>
  <si>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</si>
  <si>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</si>
  <si>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</si>
  <si>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</si>
  <si>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</si>
  <si>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</si>
  <si>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</si>
  <si>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</si>
  <si>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</si>
  <si>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</si>
  <si>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</si>
  <si>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</si>
  <si>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</si>
  <si>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</si>
  <si>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</si>
  <si>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</si>
  <si>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</si>
  <si>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</si>
  <si>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</si>
  <si>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</si>
  <si>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</si>
  <si>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</si>
  <si>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</si>
  <si>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</si>
  <si>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</si>
  <si>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</si>
  <si>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</si>
  <si>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</si>
  <si>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</si>
  <si>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</si>
  <si>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</si>
  <si>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</si>
  <si>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</si>
  <si>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</si>
  <si>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</si>
  <si>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</si>
  <si>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</si>
  <si>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</si>
  <si>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</si>
  <si>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</si>
  <si>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</si>
  <si>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</si>
  <si>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</si>
  <si>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</si>
  <si>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</si>
  <si>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</si>
  <si>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</si>
  <si>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</si>
  <si>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</si>
  <si>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</si>
  <si>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</si>
  <si>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</si>
  <si>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</si>
  <si>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</si>
  <si>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</si>
  <si>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</si>
  <si>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</si>
  <si>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</si>
  <si>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</si>
  <si>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</si>
  <si>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</si>
  <si>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</si>
  <si>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</si>
  <si>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</si>
  <si>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</si>
  <si>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</si>
  <si>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</si>
  <si>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</si>
  <si>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</si>
  <si>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</si>
  <si>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</si>
  <si>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</si>
  <si>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</si>
  <si>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</si>
  <si>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</si>
  <si>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</si>
  <si>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</si>
  <si>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</si>
  <si>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</si>
  <si>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</si>
  <si>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</si>
  <si>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</si>
  <si>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</si>
  <si>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</si>
  <si>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</si>
  <si>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</si>
  <si>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</si>
  <si>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</si>
  <si>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</si>
  <si>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</si>
  <si>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</si>
  <si>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</si>
  <si>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</si>
  <si>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</si>
  <si>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</si>
  <si>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</si>
  <si>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</si>
  <si>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</si>
  <si>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</si>
  <si>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</si>
  <si>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</si>
  <si>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</si>
  <si>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</si>
  <si>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</si>
  <si>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</si>
  <si>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</si>
  <si>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</si>
  <si>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</si>
  <si>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</si>
  <si>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</si>
  <si>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</si>
  <si>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</si>
  <si>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</si>
  <si>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</si>
  <si>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</si>
  <si>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</si>
  <si>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</si>
  <si>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</si>
  <si>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</si>
  <si>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</si>
  <si>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</si>
  <si>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</si>
  <si>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</si>
  <si>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</si>
  <si>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</si>
  <si>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</si>
  <si>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</si>
  <si>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</si>
  <si>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</si>
  <si>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</si>
  <si>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</si>
  <si>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</si>
  <si>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</si>
  <si>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</si>
  <si>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</si>
  <si>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</si>
  <si>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</si>
  <si>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</si>
  <si>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</si>
  <si>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</si>
  <si>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</si>
  <si>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</si>
  <si>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</si>
  <si>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</si>
  <si>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</si>
  <si>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</si>
  <si>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</si>
  <si>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</si>
  <si>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</si>
  <si>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</si>
  <si>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</si>
  <si>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</si>
  <si>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</si>
  <si>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</si>
  <si>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</si>
  <si>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</si>
  <si>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</si>
  <si>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</si>
  <si>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</si>
  <si>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</si>
  <si>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</si>
  <si>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</si>
  <si>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</si>
  <si>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</si>
  <si>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</si>
  <si>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</si>
  <si>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</si>
  <si>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</si>
  <si>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</si>
  <si>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</si>
  <si>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</si>
  <si>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</si>
  <si>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</si>
  <si>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</si>
  <si>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</si>
  <si>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</si>
  <si>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</si>
  <si>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</si>
  <si>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</si>
  <si>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</si>
  <si>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</si>
  <si>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</si>
  <si>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</si>
  <si>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</si>
  <si>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</si>
  <si>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</si>
  <si>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</si>
  <si>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</si>
  <si>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</si>
  <si>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</si>
  <si>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</si>
  <si>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</si>
  <si>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</si>
  <si>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</si>
  <si>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</si>
  <si>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</si>
  <si>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</si>
  <si>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</si>
  <si>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</si>
  <si>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</si>
  <si>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</si>
  <si>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</si>
  <si>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</si>
  <si>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</si>
  <si>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</si>
  <si>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</si>
  <si>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</si>
  <si>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</si>
  <si>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</si>
  <si>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</si>
  <si>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</si>
  <si>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</si>
  <si>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</si>
  <si>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</si>
  <si>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</si>
  <si>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</si>
  <si>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</si>
  <si>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</si>
  <si>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</si>
  <si>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</si>
  <si>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</si>
  <si>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</si>
  <si>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</si>
  <si>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</si>
  <si>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</si>
  <si>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</si>
  <si>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</si>
  <si>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</si>
  <si>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</si>
  <si>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</si>
  <si>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</si>
  <si>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</si>
  <si>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</si>
  <si>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</si>
  <si>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</si>
  <si>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</si>
  <si>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</si>
  <si>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</si>
  <si>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</si>
  <si>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</si>
  <si>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</si>
  <si>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</si>
  <si>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</si>
  <si>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</si>
  <si>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</si>
  <si>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</si>
  <si>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</si>
  <si>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</si>
  <si>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</si>
  <si>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</si>
  <si>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</si>
  <si>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</si>
  <si>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</si>
  <si>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</si>
  <si>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</si>
  <si>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</si>
  <si>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</si>
  <si>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</si>
  <si>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</si>
  <si>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</si>
  <si>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</si>
  <si>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</si>
  <si>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</si>
  <si>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</si>
  <si>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</si>
  <si>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</si>
  <si>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</si>
  <si>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</si>
  <si>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</si>
  <si>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</si>
  <si>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</si>
  <si>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</si>
  <si>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</si>
  <si>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</si>
  <si>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</si>
  <si>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</si>
  <si>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</si>
  <si>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</si>
  <si>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</si>
  <si>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</si>
  <si>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</si>
  <si>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</si>
  <si>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</si>
  <si>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</si>
  <si>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</si>
  <si>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</si>
  <si>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</si>
  <si>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</si>
  <si>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</si>
  <si>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</si>
  <si>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</si>
  <si>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</si>
  <si>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</si>
  <si>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</si>
  <si>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</si>
  <si>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</si>
  <si>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</si>
  <si>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</si>
  <si>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</si>
  <si>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</si>
  <si>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</si>
  <si>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</si>
  <si>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</si>
  <si>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</si>
  <si>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</si>
  <si>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</si>
  <si>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</si>
  <si>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</si>
  <si>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</si>
  <si>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</si>
  <si>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</si>
  <si>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</si>
  <si>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</si>
  <si>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</si>
  <si>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</si>
  <si>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</si>
  <si>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</si>
  <si>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</si>
  <si>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</si>
  <si>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</si>
  <si>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</si>
  <si>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</si>
  <si>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</si>
  <si>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</si>
  <si>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</si>
  <si>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</si>
  <si>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</si>
  <si>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</si>
  <si>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</si>
  <si>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</si>
  <si>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</si>
  <si>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</si>
  <si>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</si>
  <si>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</si>
  <si>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</si>
  <si>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</si>
  <si>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</si>
  <si>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</si>
  <si>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</si>
  <si>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</si>
  <si>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</si>
  <si>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</si>
  <si>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</si>
  <si>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</si>
  <si>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</si>
  <si>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</si>
  <si>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</si>
  <si>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</si>
  <si>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</si>
  <si>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</si>
  <si>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</si>
  <si>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</si>
  <si>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</si>
  <si>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</si>
  <si>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</si>
  <si>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</si>
  <si>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</si>
  <si>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</si>
  <si>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</si>
  <si>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</si>
  <si>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</si>
  <si>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</si>
  <si>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</si>
  <si>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</si>
  <si>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</si>
  <si>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</si>
  <si>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</si>
  <si>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</si>
  <si>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</si>
  <si>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</si>
  <si>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</si>
  <si>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</si>
  <si>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</si>
  <si>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</si>
  <si>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</si>
  <si>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</si>
  <si>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</si>
  <si>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</si>
  <si>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</si>
  <si>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</si>
  <si>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</si>
  <si>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</si>
  <si>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</si>
  <si>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</si>
  <si>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</si>
  <si>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</si>
  <si>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</si>
  <si>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</si>
  <si>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</si>
  <si>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</si>
  <si>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</si>
  <si>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</si>
  <si>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</si>
  <si>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</si>
  <si>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</si>
  <si>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</si>
  <si>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</si>
  <si>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</si>
  <si>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</si>
  <si>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</si>
  <si>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</si>
  <si>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</si>
  <si>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</si>
  <si>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</si>
  <si>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</si>
  <si>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</si>
  <si>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</si>
  <si>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</si>
  <si>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</si>
  <si>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</si>
  <si>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</si>
  <si>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</si>
  <si>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</si>
  <si>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</si>
  <si>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</si>
  <si>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</si>
  <si>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</si>
  <si>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</si>
  <si>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</si>
  <si>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</si>
  <si>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</si>
  <si>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</si>
  <si>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</si>
  <si>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</si>
  <si>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</si>
  <si>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</si>
  <si>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</si>
  <si>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</si>
  <si>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</si>
  <si>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</si>
  <si>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</si>
  <si>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</si>
  <si>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</si>
  <si>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</si>
  <si>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</si>
  <si>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</si>
  <si>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</si>
  <si>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</si>
  <si>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</si>
  <si>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</si>
  <si>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</si>
  <si>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</si>
  <si>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</si>
  <si>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</si>
  <si>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</si>
  <si>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</si>
  <si>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</si>
  <si>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</si>
  <si>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</si>
  <si>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</si>
  <si>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</si>
  <si>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</si>
  <si>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</si>
  <si>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</si>
  <si>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</si>
  <si>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</si>
  <si>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</si>
  <si>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</si>
  <si>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</si>
  <si>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</si>
  <si>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</si>
  <si>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</si>
  <si>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</si>
  <si>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</si>
  <si>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</si>
  <si>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</si>
  <si>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</si>
  <si>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</si>
  <si>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</si>
  <si>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</si>
  <si>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</si>
  <si>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</si>
  <si>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</si>
  <si>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</si>
  <si>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</si>
  <si>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</si>
  <si>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</si>
  <si>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</si>
  <si>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</si>
  <si>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</si>
  <si>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</si>
  <si>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</si>
  <si>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</si>
  <si>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</si>
  <si>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</si>
  <si>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</si>
  <si>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</si>
  <si>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</si>
  <si>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</si>
  <si>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</si>
  <si>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</si>
  <si>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</si>
  <si>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</si>
  <si>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</si>
  <si>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</si>
  <si>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</si>
  <si>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</si>
  <si>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</si>
  <si>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</si>
  <si>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</si>
  <si>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</si>
  <si>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</si>
  <si>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</si>
  <si>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</si>
  <si>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</si>
  <si>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</si>
  <si>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</si>
  <si>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</si>
  <si>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</si>
  <si>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</si>
  <si>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</si>
  <si>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</si>
  <si>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</si>
  <si>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</si>
  <si>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</si>
  <si>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</si>
  <si>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</si>
  <si>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</si>
  <si>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</si>
  <si>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</si>
  <si>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</si>
  <si>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</si>
  <si>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</si>
  <si>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</si>
  <si>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</si>
  <si>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</si>
  <si>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</si>
  <si>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</si>
  <si>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</si>
  <si>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</si>
  <si>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</si>
  <si>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</si>
  <si>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</si>
  <si>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</si>
  <si>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</si>
  <si>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</si>
  <si>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</si>
  <si>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</si>
  <si>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</si>
  <si>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</si>
  <si>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</si>
  <si>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</si>
  <si>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</si>
  <si>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</si>
  <si>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</si>
  <si>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</si>
  <si>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</si>
  <si>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</si>
  <si>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</si>
  <si>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</si>
  <si>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</si>
  <si>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</si>
  <si>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</si>
  <si>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</si>
  <si>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</si>
  <si>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</si>
  <si>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</si>
  <si>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</si>
  <si>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</si>
  <si>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</si>
  <si>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</si>
  <si>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</si>
  <si>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</si>
  <si>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</si>
  <si>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</si>
  <si>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</si>
  <si>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</si>
  <si>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</si>
  <si>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</si>
  <si>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</si>
  <si>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</si>
  <si>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</si>
  <si>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</si>
  <si>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</si>
  <si>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</si>
  <si>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</si>
  <si>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</si>
  <si>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</si>
  <si>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</si>
  <si>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</si>
  <si>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</si>
  <si>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</si>
  <si>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</si>
  <si>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</si>
  <si>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</si>
  <si>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</si>
  <si>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</si>
  <si>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</si>
  <si>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</si>
  <si>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</si>
  <si>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</si>
  <si>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</si>
  <si>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</si>
  <si>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</si>
  <si>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</si>
  <si>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</si>
  <si>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</si>
  <si>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</si>
  <si>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</si>
  <si>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</si>
  <si>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</si>
  <si>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</si>
  <si>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</si>
  <si>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</si>
  <si>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</si>
  <si>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</si>
  <si>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</si>
  <si>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</si>
  <si>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</si>
  <si>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</si>
  <si>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</si>
  <si>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</si>
  <si>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</si>
  <si>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</si>
  <si>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</si>
  <si>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</si>
  <si>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</si>
  <si>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</si>
  <si>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</si>
  <si>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</si>
  <si>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</si>
  <si>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</si>
  <si>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</si>
  <si>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</si>
  <si>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</si>
  <si>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</si>
  <si>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</si>
  <si>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</si>
  <si>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</si>
  <si>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</si>
  <si>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</si>
  <si>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</si>
  <si>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</si>
  <si>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</si>
  <si>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</si>
  <si>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</si>
  <si>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</si>
  <si>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</si>
  <si>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</si>
  <si>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</si>
  <si>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</si>
  <si>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</si>
  <si>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</si>
  <si>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</si>
  <si>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</si>
  <si>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</si>
  <si>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</si>
  <si>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</si>
  <si>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</si>
  <si>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</si>
  <si>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</si>
  <si>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</si>
  <si>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</si>
  <si>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</si>
  <si>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</si>
  <si>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</si>
  <si>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</si>
  <si>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</si>
  <si>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</si>
  <si>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</si>
  <si>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</si>
  <si>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</si>
  <si>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</si>
  <si>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</si>
  <si>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</si>
  <si>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</si>
  <si>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</si>
  <si>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</si>
  <si>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</si>
  <si>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</si>
  <si>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</si>
  <si>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</si>
  <si>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</si>
  <si>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</si>
  <si>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</si>
  <si>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</si>
  <si>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</si>
  <si>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</si>
  <si>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</si>
  <si>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</si>
  <si>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</si>
  <si>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</si>
  <si>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</si>
  <si>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</si>
  <si>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</si>
  <si>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</si>
  <si>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</si>
  <si>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</si>
  <si>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</si>
  <si>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</si>
  <si>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</si>
  <si>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</si>
  <si>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</si>
  <si>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</si>
  <si>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</si>
  <si>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</si>
  <si>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</si>
  <si>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</si>
  <si>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</si>
  <si>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</si>
  <si>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</si>
  <si>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</si>
  <si>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</si>
  <si>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</si>
  <si>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</si>
  <si>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</si>
  <si>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</si>
  <si>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</si>
  <si>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</si>
  <si>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</si>
  <si>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</si>
  <si>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</si>
  <si>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</si>
  <si>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</si>
  <si>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</si>
  <si>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</si>
  <si>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</si>
  <si>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</si>
  <si>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</si>
  <si>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</si>
  <si>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</si>
  <si>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</si>
  <si>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</si>
  <si>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</si>
  <si>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</si>
  <si>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</si>
  <si>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</si>
  <si>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</si>
  <si>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</si>
  <si>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</si>
  <si>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</si>
  <si>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</si>
  <si>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</si>
  <si>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</si>
  <si>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</si>
  <si>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</si>
  <si>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</si>
  <si>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</si>
  <si>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</si>
  <si>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</si>
  <si>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</si>
  <si>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</si>
  <si>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</si>
  <si>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</si>
  <si>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</si>
  <si>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</si>
  <si>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</si>
  <si>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</si>
  <si>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</si>
  <si>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</si>
  <si>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</si>
  <si>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</si>
  <si>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</si>
  <si>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</si>
  <si>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</si>
  <si>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</si>
  <si>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</si>
  <si>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</si>
  <si>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</si>
  <si>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</si>
  <si>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</si>
  <si>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</si>
  <si>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</si>
  <si>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</si>
  <si>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</si>
  <si>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</si>
  <si>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</si>
  <si>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</si>
  <si>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</si>
  <si>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</si>
  <si>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</si>
  <si>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</si>
  <si>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</si>
  <si>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</si>
  <si>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</si>
  <si>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</si>
  <si>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</si>
  <si>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</si>
  <si>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</si>
  <si>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</si>
  <si>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</si>
  <si>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</si>
  <si>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</si>
  <si>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</si>
  <si>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</si>
  <si>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</si>
  <si>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</si>
  <si>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</si>
  <si>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</si>
  <si>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</si>
  <si>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</si>
  <si>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</si>
  <si>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</si>
  <si>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</si>
  <si>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</si>
  <si>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</si>
  <si>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</si>
  <si>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</si>
  <si>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</si>
  <si>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</si>
  <si>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</si>
  <si>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</si>
  <si>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</si>
  <si>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</si>
  <si>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</si>
  <si>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</si>
  <si>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</si>
  <si>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</si>
  <si>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</si>
  <si>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</si>
  <si>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</si>
  <si>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</si>
  <si>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</si>
  <si>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</si>
  <si>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</si>
  <si>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</si>
  <si>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</si>
  <si>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</si>
  <si>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</si>
  <si>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</si>
  <si>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</si>
  <si>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</si>
  <si>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</si>
  <si>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</si>
  <si>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</si>
  <si>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</si>
  <si>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</si>
  <si>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</si>
  <si>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</si>
  <si>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</si>
  <si>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</si>
  <si>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</si>
  <si>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</si>
  <si>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</si>
  <si>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</si>
  <si>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</si>
  <si>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</si>
  <si>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</si>
  <si>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</si>
  <si>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</si>
  <si>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</si>
  <si>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</si>
  <si>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</si>
  <si>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</si>
  <si>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</si>
  <si>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</si>
  <si>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</si>
  <si>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</si>
  <si>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</si>
  <si>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</si>
  <si>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</si>
  <si>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</si>
  <si>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</si>
  <si>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</si>
  <si>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</si>
  <si>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</si>
  <si>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</si>
  <si>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</si>
  <si>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</si>
  <si>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</si>
  <si>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</si>
  <si>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</si>
  <si>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</si>
  <si>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</si>
  <si>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</si>
  <si>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</si>
  <si>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</si>
  <si>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</si>
  <si>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</si>
  <si>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</si>
  <si>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</si>
  <si>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</si>
  <si>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</si>
  <si>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</si>
  <si>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</si>
  <si>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</si>
  <si>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</si>
  <si>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</si>
  <si>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</si>
  <si>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</si>
  <si>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</si>
  <si>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</si>
  <si>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</si>
  <si>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</si>
  <si>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</si>
  <si>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</si>
  <si>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</si>
  <si>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</si>
  <si>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</si>
  <si>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</si>
  <si>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</si>
  <si>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</si>
  <si>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</si>
  <si>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</si>
  <si>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</si>
  <si>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</si>
  <si>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</si>
  <si>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</si>
  <si>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</si>
  <si>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</si>
  <si>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</si>
  <si>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</si>
  <si>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</si>
  <si>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</si>
  <si>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</si>
  <si>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</si>
  <si>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</si>
  <si>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</si>
  <si>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</si>
  <si>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</si>
  <si>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</si>
  <si>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</si>
  <si>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</si>
  <si>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</si>
  <si>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</si>
  <si>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</si>
  <si>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</si>
  <si>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</si>
  <si>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</si>
  <si>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</si>
  <si>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</si>
  <si>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</si>
  <si>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</si>
  <si>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</si>
  <si>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</si>
  <si>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</si>
  <si>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</si>
  <si>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</si>
  <si>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</si>
  <si>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</si>
  <si>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</si>
  <si>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</si>
  <si>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</si>
  <si>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</si>
  <si>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</si>
  <si>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</si>
  <si>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</si>
  <si>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</si>
  <si>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</si>
  <si>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</si>
  <si>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</si>
  <si>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</si>
  <si>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</si>
  <si>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</si>
  <si>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</si>
  <si>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</si>
  <si>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</si>
  <si>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</si>
  <si>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</si>
  <si>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</si>
  <si>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</si>
  <si>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</si>
  <si>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</si>
  <si>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</si>
  <si>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</si>
  <si>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</si>
  <si>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</si>
  <si>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</si>
  <si>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</si>
  <si>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</si>
  <si>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</si>
  <si>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</si>
  <si>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</si>
  <si>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</si>
  <si>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</si>
  <si>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</si>
  <si>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</si>
  <si>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</si>
  <si>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</si>
  <si>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</si>
  <si>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</si>
  <si>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</si>
  <si>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</si>
  <si>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</si>
  <si>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</si>
  <si>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</si>
  <si>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</si>
  <si>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</si>
  <si>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</si>
  <si>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</si>
  <si>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</si>
  <si>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</si>
  <si>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</si>
  <si>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</si>
  <si>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</si>
  <si>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</si>
  <si>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</si>
  <si>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</si>
  <si>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</si>
  <si>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</si>
  <si>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</si>
  <si>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</si>
  <si>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</si>
  <si>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</si>
  <si>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</si>
  <si>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</si>
  <si>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</si>
  <si>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</si>
  <si>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</si>
  <si>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</si>
  <si>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</si>
  <si>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</si>
  <si>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</si>
  <si>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</si>
  <si>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</si>
  <si>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</si>
  <si>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</si>
  <si>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</si>
  <si>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</si>
  <si>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</si>
  <si>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</si>
  <si>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</si>
  <si>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</si>
  <si>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</si>
  <si>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</si>
  <si>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</si>
  <si>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</si>
  <si>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</si>
  <si>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</si>
  <si>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</si>
  <si>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</si>
  <si>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</si>
  <si>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</si>
  <si>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</si>
  <si>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</si>
  <si>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</si>
  <si>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</si>
  <si>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</si>
  <si>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</si>
  <si>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</si>
  <si>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</si>
  <si>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</si>
  <si>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</si>
  <si>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</si>
  <si>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</si>
  <si>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</si>
  <si>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</si>
  <si>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</si>
  <si>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</si>
  <si>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</si>
  <si>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</si>
  <si>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</si>
  <si>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</si>
  <si>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</si>
  <si>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</si>
  <si>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</si>
  <si>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</si>
  <si>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</si>
  <si>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</si>
  <si>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</si>
  <si>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</si>
  <si>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</si>
  <si>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</si>
  <si>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</si>
  <si>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</si>
  <si>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</si>
  <si>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</si>
  <si>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</si>
  <si>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</si>
  <si>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</si>
  <si>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</si>
  <si>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</si>
  <si>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</si>
  <si>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</si>
  <si>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</si>
  <si>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</si>
  <si>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</si>
  <si>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</si>
  <si>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</si>
  <si>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</si>
  <si>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</si>
  <si>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</si>
  <si>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</si>
  <si>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</si>
  <si>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</si>
  <si>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</si>
  <si>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</si>
  <si>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</si>
  <si>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</si>
  <si>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</si>
  <si>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</si>
  <si>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</si>
  <si>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</si>
  <si>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</si>
  <si>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</si>
  <si>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</si>
  <si>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</si>
  <si>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</si>
  <si>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</si>
  <si>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</si>
  <si>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</si>
  <si>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</si>
  <si>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</si>
  <si>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</si>
  <si>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</si>
  <si>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</si>
  <si>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</si>
  <si>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</si>
  <si>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</si>
  <si>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</si>
  <si>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</si>
  <si>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</si>
  <si>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</si>
  <si>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</si>
  <si>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</si>
  <si>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</si>
  <si>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</si>
  <si>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</si>
  <si>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</si>
  <si>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</si>
  <si>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</si>
  <si>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</si>
  <si>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</si>
  <si>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</si>
  <si>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</si>
  <si>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</si>
  <si>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</si>
  <si>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</si>
  <si>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</si>
  <si>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</si>
  <si>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</si>
  <si>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</si>
  <si>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</si>
  <si>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</si>
  <si>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</si>
  <si>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</si>
  <si>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</si>
  <si>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</si>
  <si>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</si>
  <si>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</si>
  <si>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</si>
  <si>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</si>
  <si>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</si>
  <si>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</si>
  <si>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</si>
  <si>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</si>
  <si>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</si>
  <si>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</si>
  <si>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</si>
  <si>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</si>
  <si>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</si>
  <si>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</si>
  <si>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</si>
  <si>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</si>
  <si>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</si>
  <si>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</si>
  <si>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</si>
  <si>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</si>
  <si>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</si>
  <si>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</si>
  <si>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</si>
  <si>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</si>
  <si>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</si>
  <si>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</si>
  <si>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</si>
  <si>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</si>
  <si>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</si>
  <si>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</si>
  <si>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</si>
  <si>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</si>
  <si>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</si>
  <si>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</si>
  <si>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</si>
  <si>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</si>
  <si>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</si>
  <si>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</si>
  <si>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</si>
  <si>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</si>
  <si>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</si>
  <si>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</si>
  <si>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</si>
  <si>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</si>
  <si>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</si>
  <si>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</si>
  <si>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</si>
  <si>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</si>
  <si>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</si>
  <si>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</si>
  <si>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</si>
  <si>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</si>
  <si>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</si>
  <si>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</si>
  <si>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</si>
  <si>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</si>
  <si>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</si>
  <si>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</si>
  <si>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</si>
  <si>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</si>
  <si>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</si>
  <si>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</si>
  <si>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</si>
  <si>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</si>
  <si>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</si>
  <si>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</si>
  <si>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</si>
  <si>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</si>
  <si>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</si>
  <si>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</si>
  <si>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</si>
  <si>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</si>
  <si>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</si>
  <si>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</si>
  <si>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</si>
  <si>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</si>
  <si>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</si>
  <si>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</si>
  <si>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</si>
  <si>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</si>
  <si>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</si>
  <si>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</si>
  <si>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</si>
  <si>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</si>
  <si>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</si>
  <si>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</si>
  <si>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</si>
  <si>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</si>
  <si>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</si>
  <si>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</si>
  <si>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</si>
  <si>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</si>
  <si>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</si>
  <si>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</si>
  <si>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</si>
  <si>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</si>
  <si>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</si>
  <si>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</si>
  <si>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</si>
  <si>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</si>
  <si>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</si>
  <si>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</si>
  <si>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</si>
  <si>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</si>
  <si>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</si>
  <si>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</si>
  <si>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</si>
  <si>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</si>
  <si>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</si>
  <si>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</si>
  <si>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</si>
  <si>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</si>
  <si>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</si>
  <si>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</si>
  <si>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</si>
  <si>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</si>
  <si>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</si>
  <si>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</si>
  <si>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</si>
  <si>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</si>
  <si>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</si>
  <si>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</si>
  <si>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</si>
  <si>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</si>
  <si>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</si>
  <si>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</si>
  <si>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</si>
  <si>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</si>
  <si>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</si>
  <si>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</si>
  <si>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</si>
  <si>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</si>
  <si>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</si>
  <si>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</si>
  <si>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</si>
  <si>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</si>
  <si>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</si>
  <si>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</si>
  <si>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</si>
  <si>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</si>
  <si>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</si>
  <si>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</si>
  <si>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</si>
  <si>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</si>
  <si>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</si>
  <si>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</si>
  <si>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</si>
  <si>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</si>
  <si>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</si>
  <si>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</si>
  <si>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</si>
  <si>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</si>
  <si>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</si>
  <si>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</si>
  <si>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</si>
  <si>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</si>
  <si>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</si>
  <si>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</si>
  <si>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</si>
  <si>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</si>
  <si>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</si>
  <si>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</si>
  <si>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</si>
  <si>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</si>
  <si>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</si>
  <si>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</si>
  <si>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</si>
  <si>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</si>
  <si>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</si>
  <si>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</si>
  <si>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</si>
  <si>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</si>
  <si>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</si>
  <si>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</si>
  <si>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</si>
  <si>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</si>
  <si>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</si>
  <si>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</si>
  <si>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</si>
  <si>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</si>
  <si>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</si>
  <si>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</si>
  <si>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</si>
  <si>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</si>
  <si>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</si>
  <si>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</si>
  <si>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</si>
  <si>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</si>
  <si>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</si>
  <si>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</si>
  <si>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</si>
  <si>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</si>
  <si>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</si>
  <si>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</si>
  <si>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</si>
  <si>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</si>
  <si>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</si>
  <si>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</si>
  <si>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</si>
  <si>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</si>
  <si>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</si>
  <si>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</si>
  <si>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</si>
  <si>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</si>
  <si>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</si>
  <si>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</si>
  <si>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</si>
  <si>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</si>
  <si>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</si>
  <si>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</si>
  <si>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</si>
  <si>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</si>
  <si>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</si>
  <si>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</si>
  <si>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</si>
  <si>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</si>
  <si>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</si>
  <si>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</si>
  <si>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</si>
  <si>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</si>
  <si>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</si>
  <si>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</si>
  <si>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</si>
  <si>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</si>
  <si>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</si>
  <si>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</si>
  <si>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</si>
  <si>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</si>
  <si>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</si>
  <si>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</si>
  <si>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</si>
  <si>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</si>
  <si>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</si>
  <si>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</si>
  <si>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</si>
  <si>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</si>
  <si>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</si>
  <si>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</si>
  <si>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</si>
  <si>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</si>
  <si>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</si>
  <si>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</si>
  <si>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</si>
  <si>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</si>
  <si>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</si>
  <si>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</si>
  <si>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</si>
  <si>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</si>
  <si>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</si>
  <si>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</si>
  <si>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</si>
  <si>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</si>
  <si>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</si>
  <si>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</si>
  <si>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</si>
  <si>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</si>
  <si>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</si>
  <si>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</si>
  <si>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</si>
  <si>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</si>
  <si>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</si>
  <si>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</si>
  <si>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</si>
  <si>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</si>
  <si>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</si>
  <si>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</si>
  <si>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</si>
  <si>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</si>
  <si>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</si>
  <si>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</si>
  <si>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</si>
  <si>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</si>
  <si>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</si>
  <si>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</si>
  <si>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</si>
  <si>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</si>
  <si>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</si>
  <si>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</si>
  <si>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</si>
  <si>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</si>
  <si>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</si>
  <si>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</si>
  <si>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</si>
  <si>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</si>
  <si>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</si>
  <si>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</si>
  <si>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</si>
  <si>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</si>
  <si>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</si>
  <si>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</si>
  <si>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</si>
  <si>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</si>
  <si>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</si>
  <si>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</si>
  <si>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</si>
  <si>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</si>
  <si>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</si>
  <si>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</si>
  <si>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</si>
  <si>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</si>
  <si>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</si>
  <si>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</si>
  <si>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</si>
  <si>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</si>
  <si>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</si>
  <si>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</si>
  <si>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</si>
  <si>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</si>
  <si>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</si>
  <si>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</si>
  <si>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</si>
  <si>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</si>
  <si>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</si>
  <si>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</si>
  <si>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</si>
  <si>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</si>
  <si>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</si>
  <si>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</si>
  <si>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</si>
  <si>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</si>
  <si>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</si>
  <si>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</si>
  <si>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</si>
  <si>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</si>
  <si>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</si>
  <si>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</si>
  <si>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</si>
  <si>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</si>
  <si>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</si>
  <si>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</si>
  <si>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</si>
  <si>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</si>
  <si>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</si>
  <si>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</si>
  <si>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</si>
  <si>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</si>
  <si>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</si>
  <si>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</si>
  <si>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</si>
  <si>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</si>
  <si>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</si>
  <si>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</si>
  <si>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</si>
  <si>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</si>
  <si>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</si>
  <si>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</si>
  <si>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</si>
  <si>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</si>
  <si>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</si>
  <si>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</si>
  <si>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</si>
  <si>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</si>
  <si>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</si>
  <si>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</si>
  <si>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</si>
  <si>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</si>
  <si>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</si>
  <si>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</si>
  <si>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</si>
  <si>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</si>
  <si>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</si>
  <si>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</si>
  <si>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</si>
  <si>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</si>
  <si>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</si>
  <si>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</si>
  <si>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</si>
  <si>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</si>
  <si>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</si>
  <si>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</si>
  <si>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</si>
  <si>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</si>
  <si>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</si>
  <si>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</si>
  <si>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</si>
  <si>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</si>
  <si>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</si>
  <si>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</si>
  <si>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</si>
  <si>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</si>
  <si>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</si>
  <si>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</si>
  <si>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</si>
  <si>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</si>
  <si>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</si>
  <si>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</si>
  <si>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</si>
  <si>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</si>
  <si>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</si>
  <si>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</si>
  <si>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</si>
  <si>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</si>
  <si>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</si>
  <si>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</si>
  <si>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</si>
  <si>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</si>
  <si>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</si>
  <si>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</si>
  <si>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</si>
  <si>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</si>
  <si>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</si>
  <si>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</si>
  <si>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</si>
  <si>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</si>
  <si>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</si>
  <si>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</si>
  <si>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</si>
  <si>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</si>
  <si>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</si>
  <si>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</si>
  <si>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</si>
  <si>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</si>
  <si>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</si>
  <si>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</si>
  <si>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</si>
  <si>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</si>
  <si>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</si>
  <si>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</si>
  <si>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</si>
  <si>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</si>
  <si>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</si>
  <si>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</si>
  <si>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</si>
  <si>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</si>
  <si>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</si>
  <si>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</si>
  <si>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</si>
  <si>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</si>
  <si>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</si>
  <si>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</si>
  <si>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</si>
  <si>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</si>
  <si>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</si>
  <si>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</si>
  <si>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</si>
  <si>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</si>
  <si>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</si>
  <si>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</si>
  <si>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</si>
  <si>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</si>
  <si>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</si>
  <si>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</si>
  <si>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</si>
  <si>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</si>
  <si>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</si>
  <si>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</si>
  <si>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</si>
  <si>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</si>
  <si>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</si>
  <si>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</si>
  <si>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</si>
  <si>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</si>
  <si>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</si>
  <si>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</si>
  <si>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</si>
  <si>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</si>
  <si>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</si>
  <si>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</si>
  <si>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</si>
  <si>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</si>
  <si>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</si>
  <si>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</si>
  <si>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</si>
  <si>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</si>
  <si>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</si>
  <si>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</si>
  <si>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</si>
  <si>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</si>
  <si>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</si>
  <si>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</si>
  <si>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</si>
  <si>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</si>
  <si>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</si>
  <si>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</si>
  <si>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</si>
  <si>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</si>
  <si>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</si>
  <si>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</si>
  <si>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</si>
  <si>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</si>
  <si>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</si>
  <si>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</si>
  <si>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</si>
  <si>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</si>
  <si>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</si>
  <si>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</si>
  <si>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</si>
  <si>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</si>
  <si>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</si>
  <si>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</si>
  <si>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</si>
  <si>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</si>
  <si>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</si>
  <si>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</si>
  <si>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</si>
  <si>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</si>
  <si>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</si>
  <si>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</si>
  <si>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</si>
  <si>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</si>
  <si>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</si>
  <si>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</si>
  <si>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</si>
  <si>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</si>
  <si>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</si>
  <si>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</si>
  <si>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</si>
  <si>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</si>
  <si>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</si>
  <si>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</si>
  <si>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</si>
  <si>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</si>
  <si>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</si>
  <si>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</si>
  <si>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</si>
  <si>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</si>
  <si>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</si>
  <si>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</si>
  <si>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</si>
  <si>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</si>
  <si>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</si>
  <si>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</si>
  <si>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</si>
  <si>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</si>
  <si>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</si>
  <si>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</si>
  <si>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</si>
  <si>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</si>
  <si>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</si>
  <si>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</si>
  <si>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</si>
  <si>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</si>
  <si>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</si>
  <si>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</si>
  <si>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</si>
  <si>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</si>
  <si>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</si>
  <si>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</si>
  <si>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</si>
  <si>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</si>
  <si>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</si>
  <si>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</si>
  <si>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</si>
  <si>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</si>
  <si>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</si>
  <si>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</si>
  <si>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</si>
  <si>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</si>
  <si>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</si>
  <si>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</si>
  <si>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</si>
  <si>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</si>
  <si>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</si>
  <si>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</si>
  <si>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</si>
  <si>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</si>
  <si>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</si>
  <si>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</si>
  <si>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</si>
  <si>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</si>
  <si>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</si>
  <si>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</si>
  <si>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</si>
  <si>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</si>
  <si>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</si>
  <si>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</si>
  <si>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</si>
  <si>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</si>
  <si>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</si>
  <si>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</si>
  <si>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</si>
  <si>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</si>
  <si>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</si>
  <si>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</si>
  <si>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</si>
  <si>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</si>
  <si>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</si>
  <si>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</si>
  <si>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</si>
  <si>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</si>
  <si>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</si>
  <si>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</si>
  <si>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</si>
  <si>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</si>
  <si>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</si>
  <si>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</si>
  <si>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</si>
  <si>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</si>
  <si>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</si>
  <si>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</si>
  <si>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</si>
  <si>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</si>
  <si>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</si>
  <si>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</si>
  <si>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</si>
  <si>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</si>
  <si>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</si>
  <si>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</si>
  <si>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</si>
  <si>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</si>
  <si>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</si>
  <si>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</si>
  <si>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</si>
  <si>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</si>
  <si>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</si>
  <si>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</si>
  <si>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</si>
  <si>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</si>
  <si>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</si>
  <si>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</si>
  <si>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</si>
  <si>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</si>
  <si>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</si>
  <si>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</si>
  <si>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</si>
  <si>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</si>
  <si>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</si>
  <si>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</si>
  <si>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</si>
  <si>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</si>
  <si>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</si>
  <si>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</si>
  <si>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</si>
  <si>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</si>
  <si>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</si>
  <si>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</si>
  <si>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</si>
  <si>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</si>
  <si>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</si>
  <si>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</si>
  <si>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</si>
  <si>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</si>
  <si>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</si>
  <si>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</si>
  <si>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</si>
  <si>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</si>
  <si>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</si>
  <si>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</si>
  <si>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</si>
  <si>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</si>
  <si>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</si>
  <si>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</si>
  <si>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</si>
  <si>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</si>
  <si>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</si>
  <si>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</si>
  <si>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</si>
  <si>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</si>
  <si>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</si>
  <si>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</si>
  <si>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</si>
  <si>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</si>
  <si>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</si>
  <si>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</si>
  <si>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</si>
  <si>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</si>
  <si>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</si>
  <si>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</si>
  <si>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</si>
  <si>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</si>
  <si>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</si>
  <si>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</si>
  <si>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</si>
  <si>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</si>
  <si>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</si>
  <si>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</si>
  <si>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</si>
  <si>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</si>
  <si>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</si>
  <si>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</si>
  <si>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</si>
  <si>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</si>
  <si>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</si>
  <si>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</si>
  <si>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</si>
  <si>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</si>
  <si>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</si>
  <si>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</si>
  <si>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</si>
  <si>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</si>
  <si>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</si>
  <si>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</si>
  <si>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</si>
  <si>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</si>
  <si>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</si>
  <si>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</si>
  <si>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</si>
  <si>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</si>
  <si>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</si>
  <si>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</si>
  <si>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</si>
  <si>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</si>
  <si>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</si>
  <si>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</si>
  <si>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</si>
  <si>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</si>
  <si>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</si>
  <si>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</si>
  <si>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</si>
  <si>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</si>
  <si>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</si>
  <si>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</si>
  <si>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</si>
  <si>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</si>
  <si>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</si>
  <si>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</si>
  <si>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</si>
  <si>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</si>
  <si>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</si>
  <si>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</si>
  <si>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</si>
  <si>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</si>
  <si>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</si>
  <si>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</si>
  <si>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</si>
  <si>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</si>
  <si>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</si>
  <si>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</si>
  <si>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</si>
  <si>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</si>
  <si>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</si>
  <si>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</si>
  <si>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</si>
  <si>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</si>
  <si>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</si>
  <si>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</si>
  <si>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</si>
  <si>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</si>
  <si>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</si>
  <si>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</si>
  <si>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</si>
  <si>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</si>
  <si>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</si>
  <si>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</si>
  <si>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</si>
  <si>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</si>
  <si>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</si>
  <si>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</si>
  <si>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</si>
  <si>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</si>
  <si>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</si>
  <si>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</si>
  <si>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</si>
  <si>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</si>
  <si>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</si>
  <si>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</si>
  <si>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</si>
  <si>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</si>
  <si>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</si>
  <si>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</si>
  <si>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</si>
  <si>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</si>
  <si>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</si>
  <si>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</si>
  <si>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</si>
  <si>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</si>
  <si>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</si>
  <si>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</si>
  <si>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</si>
  <si>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</si>
  <si>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</si>
  <si>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</si>
  <si>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</si>
  <si>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</si>
  <si>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</si>
  <si>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</si>
  <si>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</si>
  <si>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</si>
  <si>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</si>
  <si>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</si>
  <si>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</si>
  <si>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</si>
  <si>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</si>
  <si>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</si>
  <si>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</si>
  <si>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</si>
  <si>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</si>
  <si>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</si>
  <si>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</si>
  <si>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</si>
  <si>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</si>
  <si>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</si>
  <si>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</si>
  <si>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</si>
  <si>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</si>
  <si>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</si>
  <si>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</si>
  <si>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</si>
  <si>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</si>
  <si>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</si>
  <si>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</si>
  <si>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</si>
  <si>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</si>
  <si>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</si>
  <si>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</si>
  <si>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</si>
  <si>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</si>
  <si>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</si>
  <si>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</si>
  <si>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</si>
  <si>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</si>
  <si>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</si>
  <si>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</si>
  <si>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</si>
  <si>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</si>
  <si>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</si>
  <si>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</si>
  <si>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</si>
  <si>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</si>
  <si>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</si>
  <si>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</si>
  <si>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</si>
  <si>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</si>
  <si>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</si>
  <si>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</si>
  <si>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</si>
  <si>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</si>
  <si>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</si>
  <si>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</si>
  <si>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</si>
  <si>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</si>
  <si>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</si>
  <si>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</si>
  <si>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</si>
  <si>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</si>
  <si>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</si>
  <si>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</si>
  <si>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</si>
  <si>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</si>
  <si>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</si>
  <si>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</si>
  <si>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</si>
  <si>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</si>
  <si>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</si>
  <si>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</si>
  <si>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</si>
  <si>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</si>
  <si>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</si>
  <si>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</si>
  <si>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</si>
  <si>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</si>
  <si>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</si>
  <si>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</si>
  <si>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</si>
  <si>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</si>
  <si>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</si>
  <si>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</si>
  <si>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</si>
  <si>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</si>
  <si>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</si>
  <si>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</si>
  <si>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</si>
  <si>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</si>
  <si>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</si>
  <si>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</si>
  <si>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</si>
  <si>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</si>
  <si>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</si>
  <si>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</si>
  <si>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</si>
  <si>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</si>
  <si>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</si>
  <si>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</si>
  <si>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</si>
  <si>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</si>
  <si>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</si>
  <si>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</si>
  <si>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</si>
  <si>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</si>
  <si>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</si>
  <si>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</si>
  <si>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</si>
  <si>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</si>
  <si>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</si>
  <si>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</si>
  <si>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</si>
  <si>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</si>
  <si>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</si>
  <si>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</si>
  <si>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</si>
  <si>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</si>
  <si>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</si>
  <si>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</si>
  <si>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</si>
  <si>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</si>
  <si>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</si>
  <si>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</si>
  <si>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</si>
  <si>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</si>
  <si>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</si>
  <si>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</si>
  <si>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</si>
  <si>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</si>
  <si>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</si>
  <si>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</si>
  <si>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</si>
  <si>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</si>
  <si>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</si>
  <si>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</si>
  <si>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</si>
  <si>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</si>
  <si>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</si>
  <si>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</si>
  <si>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</si>
  <si>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</si>
  <si>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</si>
  <si>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</si>
  <si>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</si>
  <si>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</si>
  <si>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</si>
  <si>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</si>
  <si>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</si>
  <si>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</si>
  <si>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</si>
  <si>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</si>
  <si>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</si>
  <si>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</si>
  <si>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</si>
  <si>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</si>
  <si>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</si>
  <si>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</si>
  <si>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</si>
  <si>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</si>
  <si>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</si>
  <si>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</si>
  <si>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</si>
  <si>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</si>
  <si>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</si>
  <si>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</si>
  <si>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</si>
  <si>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</si>
  <si>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</si>
  <si>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</si>
  <si>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</si>
  <si>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</si>
  <si>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</si>
  <si>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</si>
  <si>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</si>
  <si>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</si>
  <si>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</si>
  <si>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</si>
  <si>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</si>
  <si>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</si>
  <si>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</si>
  <si>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</si>
  <si>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</si>
  <si>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</si>
  <si>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</si>
  <si>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</si>
  <si>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</si>
  <si>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</si>
  <si>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</si>
  <si>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</si>
  <si>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</si>
  <si>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</si>
  <si>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</si>
  <si>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</si>
  <si>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</si>
  <si>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</si>
  <si>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</si>
  <si>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</si>
  <si>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</si>
  <si>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</si>
  <si>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</si>
  <si>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</si>
  <si>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</si>
  <si>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</si>
  <si>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</si>
  <si>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</si>
  <si>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</si>
  <si>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</si>
  <si>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</si>
  <si>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</si>
  <si>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</si>
  <si>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</si>
  <si>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</si>
  <si>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</si>
  <si>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</si>
  <si>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</si>
  <si>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</si>
  <si>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</si>
  <si>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</si>
  <si>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</si>
  <si>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</si>
  <si>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</si>
  <si>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</si>
  <si>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</si>
  <si>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</si>
  <si>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</si>
  <si>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</si>
  <si>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</si>
  <si>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</si>
  <si>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</si>
  <si>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</si>
  <si>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</si>
  <si>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</si>
  <si>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</si>
  <si>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</si>
  <si>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</si>
  <si>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</si>
  <si>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</si>
  <si>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</si>
  <si>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</si>
  <si>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</si>
  <si>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</si>
  <si>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</si>
  <si>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</si>
  <si>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</si>
  <si>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</si>
  <si>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</si>
  <si>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</si>
  <si>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</si>
  <si>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</si>
  <si>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</si>
  <si>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</si>
  <si>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</si>
  <si>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</si>
  <si>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</si>
  <si>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</si>
  <si>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</si>
  <si>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</si>
  <si>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</si>
  <si>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</si>
  <si>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</si>
  <si>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</si>
  <si>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</si>
  <si>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</si>
  <si>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</si>
  <si>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</si>
  <si>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</si>
  <si>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</si>
  <si>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</si>
  <si>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</si>
  <si>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</si>
  <si>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</si>
  <si>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</si>
  <si>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</si>
  <si>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</si>
  <si>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</si>
  <si>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</si>
  <si>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</si>
  <si>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</si>
  <si>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</si>
  <si>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</si>
  <si>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</si>
  <si>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</si>
  <si>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</si>
  <si>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</si>
  <si>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</si>
  <si>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</si>
  <si>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</si>
  <si>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</si>
  <si>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</si>
  <si>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</si>
  <si>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</si>
  <si>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</si>
  <si>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</si>
  <si>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</si>
  <si>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</si>
  <si>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</si>
  <si>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</si>
  <si>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</si>
  <si>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</si>
  <si>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</si>
  <si>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</si>
  <si>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</si>
  <si>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</si>
  <si>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</si>
  <si>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</si>
  <si>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</si>
  <si>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</si>
  <si>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</si>
  <si>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</si>
  <si>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</si>
  <si>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</si>
  <si>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</si>
  <si>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</si>
  <si>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</si>
  <si>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</si>
  <si>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</si>
  <si>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</si>
  <si>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</si>
  <si>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</si>
  <si>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</si>
  <si>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</si>
  <si>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</si>
  <si>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</si>
  <si>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</si>
  <si>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</si>
  <si>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</si>
  <si>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</si>
  <si>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</si>
  <si>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</si>
  <si>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</si>
  <si>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</si>
  <si>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</si>
  <si>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</si>
  <si>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</si>
  <si>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</si>
  <si>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</si>
  <si>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</si>
  <si>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</si>
  <si>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</si>
  <si>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</si>
  <si>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</si>
  <si>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</si>
  <si>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</si>
  <si>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</si>
  <si>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</si>
  <si>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</si>
  <si>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</si>
  <si>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</si>
  <si>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</si>
  <si>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</si>
  <si>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</si>
  <si>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</si>
  <si>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</si>
  <si>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</si>
  <si>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</si>
  <si>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</si>
  <si>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</si>
  <si>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</si>
  <si>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</si>
  <si>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</si>
  <si>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</si>
  <si>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</si>
  <si>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</si>
  <si>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</si>
  <si>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</si>
  <si>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</si>
  <si>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</si>
  <si>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</si>
  <si>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</si>
  <si>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</si>
  <si>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</si>
  <si>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</si>
  <si>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</si>
  <si>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</si>
  <si>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</si>
  <si>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</si>
  <si>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</si>
  <si>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</si>
  <si>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</si>
  <si>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</si>
  <si>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</si>
  <si>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</si>
  <si>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</si>
  <si>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</si>
  <si>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</si>
  <si>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</si>
  <si>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</si>
  <si>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</si>
  <si>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</si>
  <si>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</si>
  <si>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</si>
  <si>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</si>
  <si>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</si>
  <si>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</si>
  <si>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</si>
  <si>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</si>
  <si>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</si>
  <si>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</si>
  <si>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</si>
  <si>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</si>
  <si>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</si>
  <si>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</si>
  <si>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</si>
  <si>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</si>
  <si>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</si>
  <si>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</si>
  <si>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</si>
  <si>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</si>
  <si>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</si>
  <si>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</si>
  <si>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</si>
  <si>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</si>
  <si>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</si>
  <si>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</si>
  <si>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</si>
  <si>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</si>
  <si>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</si>
  <si>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</si>
  <si>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</si>
  <si>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</si>
  <si>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</si>
  <si>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</si>
  <si>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</si>
  <si>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</si>
  <si>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</si>
  <si>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</si>
  <si>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</si>
  <si>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</si>
  <si>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</si>
  <si>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</si>
  <si>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</si>
  <si>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</si>
  <si>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</si>
  <si>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</si>
  <si>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</si>
  <si>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</si>
  <si>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</si>
  <si>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</si>
  <si>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</si>
  <si>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</si>
  <si>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</si>
  <si>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</si>
  <si>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</si>
  <si>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</si>
  <si>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</si>
  <si>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</si>
  <si>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</si>
  <si>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</si>
  <si>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</si>
  <si>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</si>
  <si>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</si>
  <si>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</si>
  <si>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</si>
  <si>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</si>
  <si>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</si>
  <si>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</si>
  <si>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</si>
  <si>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</si>
  <si>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</si>
  <si>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</si>
  <si>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</si>
  <si>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</si>
  <si>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</si>
  <si>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</si>
  <si>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</si>
  <si>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</si>
  <si>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</si>
  <si>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</si>
  <si>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</si>
  <si>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</si>
  <si>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</si>
  <si>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</si>
  <si>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</si>
  <si>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</si>
  <si>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</si>
  <si>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</si>
  <si>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</si>
  <si>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</si>
  <si>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</si>
  <si>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</si>
  <si>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</si>
  <si>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</si>
  <si>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</si>
  <si>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</si>
  <si>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</si>
  <si>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</si>
  <si>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</si>
  <si>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</si>
  <si>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</si>
  <si>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</si>
  <si>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</si>
  <si>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</si>
  <si>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</si>
  <si>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</si>
  <si>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</si>
  <si>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</si>
  <si>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</si>
  <si>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</si>
  <si>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</si>
  <si>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</si>
  <si>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</si>
  <si>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</si>
  <si>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</si>
  <si>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</si>
  <si>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</si>
  <si>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</si>
  <si>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</si>
  <si>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</si>
  <si>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</si>
  <si>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</si>
  <si>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</si>
  <si>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</si>
  <si>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</si>
  <si>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</si>
  <si>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</si>
  <si>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</si>
  <si>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</si>
  <si>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</si>
  <si>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</si>
  <si>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</si>
  <si>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</si>
  <si>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</si>
  <si>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</si>
  <si>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</si>
  <si>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</si>
  <si>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</si>
  <si>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</si>
  <si>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</si>
  <si>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</si>
  <si>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</si>
  <si>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</si>
  <si>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</si>
  <si>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</si>
  <si>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</si>
  <si>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</si>
  <si>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</si>
  <si>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</si>
  <si>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</si>
  <si>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</si>
  <si>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</si>
  <si>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</si>
  <si>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</si>
  <si>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</si>
  <si>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</si>
  <si>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</si>
  <si>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</si>
  <si>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</si>
  <si>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</si>
  <si>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</si>
  <si>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</si>
  <si>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</si>
  <si>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</si>
  <si>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</si>
  <si>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</si>
  <si>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</si>
  <si>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</si>
  <si>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</si>
  <si>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</si>
  <si>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</si>
  <si>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</si>
  <si>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</si>
  <si>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</si>
  <si>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</si>
  <si>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</si>
  <si>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</si>
  <si>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</si>
  <si>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</si>
  <si>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</si>
  <si>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</si>
  <si>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</si>
  <si>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</si>
  <si>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</si>
  <si>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</si>
  <si>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</si>
  <si>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</si>
  <si>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</si>
  <si>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</si>
  <si>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</si>
  <si>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</si>
  <si>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</si>
  <si>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</si>
  <si>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</si>
  <si>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</si>
  <si>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</si>
  <si>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</si>
  <si>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</si>
  <si>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</si>
  <si>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</si>
  <si>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</si>
  <si>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</si>
  <si>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</si>
  <si>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</si>
  <si>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</si>
  <si>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</si>
  <si>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</si>
  <si>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</si>
  <si>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</si>
  <si>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</si>
  <si>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</si>
  <si>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</si>
  <si>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80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</si>
  <si>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</si>
  <si>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</si>
  <si>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</si>
  <si>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</si>
  <si>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</si>
  <si>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</si>
  <si>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</si>
  <si>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</si>
  <si>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</si>
  <si>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was access night issue located at USF area /Team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</si>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</sst>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tabSelected="1" workbookViewId="0">
      <selection activeCell="I8" sqref="I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314.3834395833328</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0.24870578703848878</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45977.331865509259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45977.331865509259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45977.331865509259</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45977.331865509259</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45977.331865509259</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45977.331865509259</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45977.331865509259</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45977.331865509259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45977.331865509259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45977.331865509259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45977.331865509259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45977.331865509259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45977.331865509259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45977.331865509259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45977.331865509259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45977.331865509259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45977.331865509259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45977.331865509259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45977.331865509259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45977.331865509259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45977.331865509259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45977.331865509259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45977.331865509259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45977.331865509259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45977.331865509259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45977.331865509259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45977.331865509259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45977.331865509259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45977.331865509259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45977.331865509259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45977.331865509259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45977.331865509259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45977.331865509259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45977.331865509259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45977.331865509259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45977.331865509259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45977.331865509259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45977.331865509259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45977.331865509259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45977.331865509259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45977.331865509259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45977.331865509259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45977.331865509259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45977.331865509259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45977.331865509259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45977.331865509259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45977.331865509259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45977.331865509259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45977.331865509259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45977.331865509259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45977.331865509259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45977.331865509259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45977.331865509259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45977.331865509259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45977.331865509259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45977.331865509259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45977.331865509259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45977.331865509259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45977.331865509259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45977.331865509259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45977.331865509259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45977.331865509259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45977.331865509259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45977.331865509259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45977.331865509259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45977.331865509259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45977.331865509259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45977.331865509259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45977.331865509259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45977.331865509259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45977.331865509259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45977.331865509259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45977.331865509259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45977.331865509259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45977.331865509259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45977.331865509259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45977.331865509259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45977.331865509259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45977.331865509259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45977.331865509259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45977.331865509259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45977.331865509259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45977.331865509259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45977.331865509259</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2C3420ED-B72B-4AEB-9EAE-58C437C2973C}"/>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152.33202754629747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0.89552291666768724</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0.6087752314779209</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0.39934236111002974</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0.31294189814798301</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45977.331865509259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45977.331865509259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45977.331865509259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45977.331865509259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45977.331865509259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45977.331865509259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45977.331865509259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45977.331865509259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45977.331865509259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45977.331865509259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45977.331865509259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45977.331865509259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45977.331865509259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45977.331865509259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45977.331865509259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45977.331865509259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45977.331865509259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45977.331865509259</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45977.331865509259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45977.331865509259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45977.331865509259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45977.331865509259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45977.331865509259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45977.331865509259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45977.331865509259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45977.331865509259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45977.331865509259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45977.331865509259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45977.331865509259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45977.331865509259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45977.331865509259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45977.331865509259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45977.331865509259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45977.331865509259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45977.331865509259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45977.331865509259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45977.331865509259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45977.331865509259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45977.331865509259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45977.331865509259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45977.331865509259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45977.331865509259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45977.331865509259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45977.331865509259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45977.331865509259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45977.331865509259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45977.331865509259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45977.331865509259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45977.331865509259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45977.331865509259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45977.331865509259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45977.331865509259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45977.331865509259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45977.331865509259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45977.331865509259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45977.331865509259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45977.331865509259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45977.331865509259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45977.331865509259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45977.331865509259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45977.331865509259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45977.331865509259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45977.331865509259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45977.331865509259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45977.331865509259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45977.331865509259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45977.331865509259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45977.331865509259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45977.331865509259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45977.331865509259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45977.331865509259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45977.331865509259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45977.331865509259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45977.331865509259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45977.331865509259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45977.331865509259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45977.331865509259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45977.331865509259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45977.331865509259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45977.331865509259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45977.331865509259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45977.331865509259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45977.331865509259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45977.331865509259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45977.331865509259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45977.331865509259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45977.331865509259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45977.331865509259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45977.331865509259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45977.331865509259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45977.331865509259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45977.331865509259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45977.331865509259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45977.331865509259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45977.331865509259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45977.331865509259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45977.331865509259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45977.331865509259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45977.331865509259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45977.331865509259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45977.331865509259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45977.331865509259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45977.331865509259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45977.331865509259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45977.331865509259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45977.331865509259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45977.331865509259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45977.331865509259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45977.331865509259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45977.331865509259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45977.331865509259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45977.331865509259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45977.331865509259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45977.331865509259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45977.331865509259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45977.331865509259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45977.331865509259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45977.331865509259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45977.331865509259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45977.331865509259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45977.331865509259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45977.331865509259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45977.331865509259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45977.331865509259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45977.331865509259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45977.331865509259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45977.331865509259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45977.331865509259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45977.331865509259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45977.331865509259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45977.331865509259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45977.331865509259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45977.331865509259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45977.331865509259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45977.331865509259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45977.331865509259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45977.331865509259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45977.331865509259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45977.331865509259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45977.331865509259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45977.331865509259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45977.331865509259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45977.331865509259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45977.331865509259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45977.331865509259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45977.331865509259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45977.331865509259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45977.331865509259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45977.331865509259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45977.331865509259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45977.331865509259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45977.331865509259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45977.331865509259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45977.331865509259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45977.331865509259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45977.331865509259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45977.331865509259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45977.331865509259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45977.331865509259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45977.331865509259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45977.331865509259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45977.331865509259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45977.331865509259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45977.331865509259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45977.331865509259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45977.331865509259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45977.331865509259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45977.331865509259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45977.331865509259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45977.331865509259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45977.331865509259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45977.331865509259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45977.331865509259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45977.331865509259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45977.331865509259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45977.331865509259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45977.331865509259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45977.331865509259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45977.331865509259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45977.331865509259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45977.331865509259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45977.331865509259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45977.331865509259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45977.331865509259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45977.331865509259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45977.331865509259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45977.331865509259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45977.331865509259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45977.331865509259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45977.331865509259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45977.331865509259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45977.331865509259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45977.331865509259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45977.331865509259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45977.331865509259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45977.331865509259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45977.331865509259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45977.331865509259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45977.331865509259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45977.331865509259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45977.331865509259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45977.331865509259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45977.331865509259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45977.331865509259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45977.331865509259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45977.331865509259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45977.331865509259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45977.331865509259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45977.331865509259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45977.331865509259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45977.331865509259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45977.331865509259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45977.331865509259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45977.331865509259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45977.331865509259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45977.331865509259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45977.331865509259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45977.331865509259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45977.331865509259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45977.331865509259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45977.331865509259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45977.331865509259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45977.331865509259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45977.331865509259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45977.331865509259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45977.331865509259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45977.331865509259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45977.331865509259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45977.331865509259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45977.331865509259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45977.331865509259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45977.331865509259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45977.331865509259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45977.331865509259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45977.331865509259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45977.331865509259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45977.331865509259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45977.331865509259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45977.331865509259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45977.331865509259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45977.331865509259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45977.331865509259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45977.331865509259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45977.331865509259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45977.331865509259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45977.331865509259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45977.331865509259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45977.331865509259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45977.331865509259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45977.331865509259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45977.331865509259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45977.331865509259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45977.331865509259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45977.331865509259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45977.331865509259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45977.331865509259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45977.331865509259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45977.331865509259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45977.331865509259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45977.331865509259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45977.331865509259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45977.331865509259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45977.331865509259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45977.331865509259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45977.331865509259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45977.331865509259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45977.331865509259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45977.331865509259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45977.331865509259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45977.331865509259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45977.331865509259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45977.331865509259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45977.331865509259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45977.331865509259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45977.331865509259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45977.331865509259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45977.331865509259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45977.331865509259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45977.331865509259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45977.331865509259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45977.331865509259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45977.331865509259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45977.331865509259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45977.331865509259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45977.331865509259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45977.331865509259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45977.331865509259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45977.331865509259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45977.331865509259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45977.331865509259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45977.331865509259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45977.331865509259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45977.331865509259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45977.331865509259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45977.331865509259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45977.331865509259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45977.331865509259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45977.331865509259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45977.331865509259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45977.331865509259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45977.331865509259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45977.331865509259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45977.331865509259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45977.331865509259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45977.331865509259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45977.331865509259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45977.331865509259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45977.331865509259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45977.331865509259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45977.331865509259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45977.331865509259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45977.331865509259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45977.331865509259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45977.331865509259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45977.331865509259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45977.331865509259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45977.331865509259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45977.331865509259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45977.331865509259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45977.331865509259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45977.331865509259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45977.331865509259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45977.331865509259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45977.331865509259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45977.331865509259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45977.331865509259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45977.331865509259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45977.331865509259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45977.331865509259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45977.331865509259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45977.331865509259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45977.331865509259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45977.331865509259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45977.331865509259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45977.331865509259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45977.331865509259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45977.331865509259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45977.331865509259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45977.331865509259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45977.331865509259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45977.331865509259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45977.331865509259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45977.331865509259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45977.331865509259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45977.331865509259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45977.331865509259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45977.331865509259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45977.331865509259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45977.331865509259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45977.331865509259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45977.331865509259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45977.331865509259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45977.331865509259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45977.331865509259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45977.331865509259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45977.331865509259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45977.331865509259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45977.331865509259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45977.331865509259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45977.331865509259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45977.331865509259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45977.331865509259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45977.331865509259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45977.331865509259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45977.331865509259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45977.331865509259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45977.331865509259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45977.331865509259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45977.331865509259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45977.331865509259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45977.331865509259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45977.331865509259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45977.331865509259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45977.331865509259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45977.331865509259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45977.331865509259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45977.331865509259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45977.331865509259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45977.331865509259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45977.331865509259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45977.331865509259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45977.331865509259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45977.331865509259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45977.331865509259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45977.331865509259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45977.331865509259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45977.331865509259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45977.331865509259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45977.331865509259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45977.331865509259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45977.331865509259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45977.331865509259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45977.331865509259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45977.331865509259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45977.331865509259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45977.331865509259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45977.331865509259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45977.331865509259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45977.331865509259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45977.331865509259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45977.331865509259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45977.331865509259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45977.331865509259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45977.331865509259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45977.331865509259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45977.331865509259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45977.331865509259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45977.331865509259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45977.331865509259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45977.331865509259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45977.331865509259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45977.331865509259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45977.331865509259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45977.331865509259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45977.331865509259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45977.331865509259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45977.331865509259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45977.331865509259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45977.331865509259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45977.331865509259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45977.331865509259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45977.331865509259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45977.331865509259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45977.331865509259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45977.331865509259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45977.331865509259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45977.331865509259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45977.331865509259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45977.331865509259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45977.331865509259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45977.331865509259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45977.331865509259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45977.331865509259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45977.331865509259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45977.331865509259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45977.331865509259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45977.331865509259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45977.331865509259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45977.331865509259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45977.331865509259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45977.331865509259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45977.331865509259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45977.331865509259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45977.331865509259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45977.331865509259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45977.331865509259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45977.331865509259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45977.331865509259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45977.331865509259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45977.331865509259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45977.331865509259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45977.331865509259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45977.331865509259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45977.331865509259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45977.331865509259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45977.331865509259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45977.331865509259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45977.331865509259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45977.331865509259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45977.331865509259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45977.331865509259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45977.331865509259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45977.331865509259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45977.331865509259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45977.331865509259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45977.331865509259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45977.331865509259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45977.331865509259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45977.331865509259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45977.331865509259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45977.331865509259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45977.331865509259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45977.331865509259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45977.331865509259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45977.331865509259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45977.331865509259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45977.331865509259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45977.331865509259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45977.331865509259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45977.331865509259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45977.331865509259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45977.331865509259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45977.331865509259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45977.331865509259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45977.331865509259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45977.331865509259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45977.331865509259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45977.331865509259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45977.331865509259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45977.331865509259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45977.331865509259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45977.331865509259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45977.331865509259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45977.331865509259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45977.331865509259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45977.331865509259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45977.331865509259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45977.331865509259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45977.331865509259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45977.331865509259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45977.331865509259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45977.331865509259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45977.331865509259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45977.331865509259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45977.331865509259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45977.331865509259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45977.331865509259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45977.331865509259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45977.331865509259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45977.331865509259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45977.331865509259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45977.331865509259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45977.331865509259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45977.331865509259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45977.331865509259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45977.331865509259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45977.331865509259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45977.331865509259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45977.331865509259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45977.331865509259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45977.331865509259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45977.331865509259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45977.331865509259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45977.331865509259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45977.331865509259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45977.331865509259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45977.331865509259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45977.331865509259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45977.331865509259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45977.331865509259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45977.331865509259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45977.331865509259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45977.331865509259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45977.331865509259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45977.331865509259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45977.331865509259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45977.331865509259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45977.331865509259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45977.331865509259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45977.331865509259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45977.331865509259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45977.331865509259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45977.331865509259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45977.331865509259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45977.331865509259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45977.331865509259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45977.331865509259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45977.331865509259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45977.331865509259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45977.331865509259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45977.331865509259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45977.331865509259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45977.331865509259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45977.331865509259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45977.331865509259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45977.331865509259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45977.331865509259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45977.331865509259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45977.331865509259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45977.331865509259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45977.331865509259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45977.331865509259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45977.331865509259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45977.331865509259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45977.331865509259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45977.331865509259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45977.331865509259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45977.331865509259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45977.331865509259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45977.331865509259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45977.331865509259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45977.331865509259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45977.331865509259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45977.331865509259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45977.331865509259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45977.331865509259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45977.331865509259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45977.331865509259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45977.331865509259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45977.331865509259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45977.331865509259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45977.331865509259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45977.331865509259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45977.331865509259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45977.331865509259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45977.331865509259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45977.331865509259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45977.331865509259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45977.331865509259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45977.331865509259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45977.331865509259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45977.331865509259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45977.331865509259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45977.331865509259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45977.331865509259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45977.331865509259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45977.331865509259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45977.331865509259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45977.331865509259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45977.331865509259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45977.331865509259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45977.331865509259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45977.331865509259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45977.331865509259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45977.331865509259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45977.331865509259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45977.331865509259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45977.331865509259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45977.331865509259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45977.331865509259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45977.331865509259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45977.331865509259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45977.331865509259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45977.331865509259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45977.331865509259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45977.331865509259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45977.331865509259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45977.331865509259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45977.331865509259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45977.331865509259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45977.331865509259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45977.331865509259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45977.331865509259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45977.331865509259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45977.331865509259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45977.331865509259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45977.331865509259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45977.331865509259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45977.331865509259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45977.331865509259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45977.331865509259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45977.331865509259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45977.331865509259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45977.331865509259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45977.331865509259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45977.331865509259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45977.331865509259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45977.331865509259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45977.331865509259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45977.331865509259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45977.331865509259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45977.331865509259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45977.331865509259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45977.331865509259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45977.331865509259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45977.331865509259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45977.331865509259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45977.331865509259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45977.331865509259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45977.331865509259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45977.331865509259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45977.331865509259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45977.331865509259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45977.331865509259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45977.331865509259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45977.331865509259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45977.331865509259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45977.331865509259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45977.331865509259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45977.331865509259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45977.331865509259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45977.331865509259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45977.331865509259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45977.331865509259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45977.331865509259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45977.331865509259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45977.331865509259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45977.331865509259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45977.331865509259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45977.331865509259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45977.331865509259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45977.331865509259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45977.331865509259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45977.331865509259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45977.331865509259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45977.331865509259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45977.331865509259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45977.331865509259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45977.331865509259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45977.331865509259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45977.331865509259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45977.331865509259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45977.331865509259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45977.331865509259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45977.331865509259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45977.331865509259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45977.331865509259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45977.331865509259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45977.331865509259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45977.331865509259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45977.331865509259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45977.331865509259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45977.331865509259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45977.331865509259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45977.331865509259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45977.331865509259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45977.331865509259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45977.331865509259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45977.331865509259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45977.331865509259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45977.331865509259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45977.331865509259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45977.331865509259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45977.331865509259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45977.331865509259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45977.331865509259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45977.331865509259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45977.331865509259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45977.331865509259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45977.331865509259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45977.331865509259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45977.331865509259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45977.331865509259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45977.331865509259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45977.331865509259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45977.331865509259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45977.331865509259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45977.331865509259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45977.331865509259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45977.331865509259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45977.331865509259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45977.331865509259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45977.331865509259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45977.331865509259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45977.331865509259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45977.331865509259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45977.331865509259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45977.331865509259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45977.331865509259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45977.331865509259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45977.331865509259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45977.331865509259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45977.331865509259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45977.331865509259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45977.331865509259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45977.331865509259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45977.331865509259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45977.331865509259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45977.331865509259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45977.331865509259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45977.331865509259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45977.331865509259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45977.331865509259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45977.331865509259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45977.331865509259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45977.331865509259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45977.331865509259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45977.331865509259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45977.331865509259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45977.331865509259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45977.331865509259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45977.331865509259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45977.331865509259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45977.331865509259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45977.331865509259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45977.331865509259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45977.331865509259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45977.331865509259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45977.331865509259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45977.331865509259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45977.331865509259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45977.331865509259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45977.331865509259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45977.331865509259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45977.331865509259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45977.331865509259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45977.331865509259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45977.331865509259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45977.331865509259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45977.331865509259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45977.331865509259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45977.331865509259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45977.331865509259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45977.331865509259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45977.331865509259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45977.331865509259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45977.331865509259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45977.331865509259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45977.331865509259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45977.331865509259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45977.331865509259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45977.331865509259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45977.331865509259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45977.331865509259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45977.331865509259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45977.331865509259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45977.331865509259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45977.331865509259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45977.331865509259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45977.331865509259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45977.331865509259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45977.331865509259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45977.331865509259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45977.331865509259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45977.331865509259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45977.331865509259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45977.331865509259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45977.331865509259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45977.331865509259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45977.331865509259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45977.331865509259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45977.331865509259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45977.331865509259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45977.331865509259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45977.331865509259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45977.331865509259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45977.331865509259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45977.331865509259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45977.331865509259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45977.331865509259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45977.331865509259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45977.331865509259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45977.331865509259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45977.331865509259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45977.331865509259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45977.331865509259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45977.331865509259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45977.331865509259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45977.331865509259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45977.331865509259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45977.331865509259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45977.331865509259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45977.331865509259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45977.331865509259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45977.331865509259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45977.331865509259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45977.331865509259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45977.331865509259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45977.331865509259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45977.331865509259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45977.331865509259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45977.331865509259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45977.331865509259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45977.331865509259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45977.331865509259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45977.331865509259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45977.331865509259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45977.331865509259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45977.331865509259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45977.331865509259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45977.331865509259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45977.331865509259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45977.331865509259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45977.331865509259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45977.331865509259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45977.331865509259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45977.331865509259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45977.331865509259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45977.331865509259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45977.331865509259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45977.331865509259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45977.331865509259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45977.331865509259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45977.331865509259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45977.331865509259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45977.331865509259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45977.331865509259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45977.331865509259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45977.331865509259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45977.331865509259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45977.331865509259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45977.331865509259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45977.331865509259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45977.331865509259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45977.331865509259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45977.331865509259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45977.331865509259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45977.331865509259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45977.331865509259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45977.331865509259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45977.331865509259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45977.331865509259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45977.331865509259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45977.331865509259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45977.331865509259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45977.331865509259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45977.331865509259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45977.331865509259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45977.331865509259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45977.331865509259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45977.331865509259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45977.331865509259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45977.331865509259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45977.331865509259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45977.331865509259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45977.331865509259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45977.331865509259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45977.331865509259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45977.331865509259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45977.331865509259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45977.331865509259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45977.331865509259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45977.331865509259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45977.331865509259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45977.331865509259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45977.331865509259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45977.331865509259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45977.331865509259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45977.331865509259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45977.331865509259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45977.331865509259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45977.331865509259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45977.331865509259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45977.331865509259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45977.331865509259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45977.331865509259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45977.331865509259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45977.331865509259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45977.331865509259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45977.331865509259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45977.331865509259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45977.331865509259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45977.331865509259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45977.331865509259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45977.331865509259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45977.331865509259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45977.331865509259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45977.331865509259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45977.331865509259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45977.331865509259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45977.331865509259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45977.331865509259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45977.331865509259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45977.331865509259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45977.331865509259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45977.331865509259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45977.331865509259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45977.331865509259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45977.331865509259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45977.331865509259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45977.331865509259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45977.331865509259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45977.331865509259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45977.331865509259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45977.331865509259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45977.331865509259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45977.331865509259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45977.331865509259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45977.331865509259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45977.331865509259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45977.331865509259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45977.331865509259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45977.331865509259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45977.331865509259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45977.331865509259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45977.331865509259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45977.331865509259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45977.331865509259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45977.331865509259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45977.331865509259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45977.331865509259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45977.331865509259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45977.331865509259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45977.331865509259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45977.331865509259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45977.331865509259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45977.331865509259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45977.331865509259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45977.331865509259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45977.331865509259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45977.331865509259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45977.331865509259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45977.331865509259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45977.331865509259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45977.331865509259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45977.331865509259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45977.331865509259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45977.331865509259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45977.331865509259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45977.331865509259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45977.331865509259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45977.331865509259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45977.331865509259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45977.331865509259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45977.331865509259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45977.331865509259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45977.331865509259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45977.331865509259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45977.331865509259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45977.331865509259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45977.331865509259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45977.331865509259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45977.331865509259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45977.331865509259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45977.331865509259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45977.331865509259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45977.331865509259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45977.331865509259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45977.331865509259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45977.331865509259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45977.331865509259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45977.331865509259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45977.331865509259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45977.331865509259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45977.331865509259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45977.331865509259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45977.331865509259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45977.331865509259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45977.331865509259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45977.331865509259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45977.331865509259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45977.331865509259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45977.331865509259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45977.331865509259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45977.331865509259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45977.331865509259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45977.331865509259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45977.331865509259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45977.331865509259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45977.331865509259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45977.331865509259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45977.331865509259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45977.331865509259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273.85114791666274</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0.74275671296345536</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0.54559236110799247</v>
      </c>
      <c r="H4" s="96">
        <v>45976.780682870369</v>
      </c>
      <c r="I4" s="135" t="str">
        <f>IFERROR(VLOOKUP(D4,DB!A:F,6,0),"")</f>
        <v>Generator-SG</v>
      </c>
      <c r="J4" s="135" t="str">
        <f>IFERROR(VLOOKUP(D4,DB!A:G,7,0),"")</f>
        <v>No BB Shifted</v>
      </c>
      <c r="K4" s="98" t="s">
        <v>39121</v>
      </c>
      <c r="L4" s="92" t="str">
        <f>IFERROR(VLOOKUP(D4,DB!A:I,9,0),"")</f>
        <v>Latis</v>
      </c>
    </row>
    <row r="5" spans="1:16" ht="15" customHeight="1">
      <c r="A5" s="135"/>
      <c r="B5" s="135" t="str">
        <f>IFERROR(VLOOKUP(D5,DB!A:K,11,0),"")</f>
        <v/>
      </c>
      <c r="C5" s="94"/>
      <c r="D5" s="92"/>
      <c r="E5" s="95"/>
      <c r="F5" s="96"/>
      <c r="G5" s="97">
        <f ca="1">IFERROR(NOW()-F5,"")</f>
        <v>45977.331865509259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45977.331865509259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45977.331865509259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45977.331865509259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45977.331865509259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45977.331865509259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45977.331865509259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45977.331865509259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45977.331865509259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45977.331865509259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45977.331865509259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45977.331865509259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45977.331865509259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45977.331865509259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45977.331865509259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45977.331865509259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45977.331865509259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45977.331865509259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45977.331865509259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45977.331865509259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45977.331865509259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45977.331865509259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45977.331865509259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45977.331865509259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45977.331865509259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45977.331865509259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45977.331865509259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45977.331865509259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45977.331865509259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45977.331865509259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45977.331865509259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45977.331865509259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45977.331865509259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45977.331865509259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45977.331865509259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45977.331865509259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45977.331865509259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45977.331865509259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45977.331865509259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45977.331865509259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45977.331865509259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45977.331865509259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45977.331865509259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45977.331865509259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45977.331865509259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45977.331865509259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45977.331865509259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45977.331865509259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45977.331865509259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45977.331865509259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45977.331865509259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45977.331865509259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45977.331865509259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45977.331865509259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45977.331865509259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45977.331865509259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45977.331865509259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45977.331865509259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45977.331865509259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45977.331865509259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45977.331865509259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45977.331865509259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45977.331865509259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45977.331865509259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45977.331865509259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45977.331865509259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45977.331865509259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45977.331865509259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45977.331865509259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45977.331865509259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45977.331865509259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45977.331865509259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45977.331865509259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45977.331865509259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45977.331865509259</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3"/>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85.499805324070621</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39024</v>
      </c>
      <c r="F3" s="38">
        <v>45926.188877314817</v>
      </c>
      <c r="G3" s="116">
        <f t="shared" ref="G3" ca="1" si="0">IFERROR(NOW()-F3,"")</f>
        <v>51.142988194442296</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39024</v>
      </c>
      <c r="F4" s="125">
        <v>45948.661111111112</v>
      </c>
      <c r="G4" s="126">
        <f t="shared" ref="G4" ca="1" si="1">IFERROR(NOW()-F4,"")</f>
        <v>28.670754398146528</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f ca="1">IFERROR(NOW()-F5,"")</f>
        <v>8.4832659722233075</v>
      </c>
      <c r="H5" s="125">
        <v>45968.827465277776</v>
      </c>
      <c r="I5" s="124" t="s">
        <v>22</v>
      </c>
      <c r="J5" s="124" t="s">
        <v>65</v>
      </c>
      <c r="K5" s="124" t="s">
        <v>39129</v>
      </c>
      <c r="L5" s="124" t="s">
        <v>8145</v>
      </c>
    </row>
    <row r="6" spans="1:13">
      <c r="A6" s="124" t="s">
        <v>39130</v>
      </c>
      <c r="B6" s="124" t="str">
        <f>IFERROR(VLOOKUP(D6,DB!A:K,11,0),"")</f>
        <v>R5</v>
      </c>
      <c r="C6" s="124">
        <v>1</v>
      </c>
      <c r="D6" s="124" t="s">
        <v>33027</v>
      </c>
      <c r="E6" s="124" t="s">
        <v>39021</v>
      </c>
      <c r="F6" s="158">
        <v>45977.009479166663</v>
      </c>
      <c r="G6" s="126">
        <f t="shared" ref="G6:G26" ca="1" si="2">IFERROR(NOW()-F6,"")</f>
        <v>0.3223863425955642</v>
      </c>
      <c r="H6" s="158">
        <v>45976.947858796295</v>
      </c>
      <c r="I6" s="124" t="str">
        <f>IFERROR(VLOOKUP(D6,DB!A:F,6,0),"")</f>
        <v>SCECO</v>
      </c>
      <c r="J6" s="124" t="str">
        <f>IFERROR(VLOOKUP(D6,DB!A:G,7,0),"")</f>
        <v>No BB Design</v>
      </c>
      <c r="K6" s="124" t="s">
        <v>39131</v>
      </c>
      <c r="L6" s="124" t="str">
        <f>IFERROR(VLOOKUP(D6,DB!A:I,9,0),"")</f>
        <v>Latis</v>
      </c>
    </row>
    <row r="7" spans="1:13">
      <c r="A7" s="124"/>
      <c r="B7" s="124" t="str">
        <f>IFERROR(VLOOKUP(D7,DB!A:K,11,0),"")</f>
        <v/>
      </c>
      <c r="C7" s="124"/>
      <c r="D7" s="124"/>
      <c r="E7" s="124"/>
      <c r="F7" s="124"/>
      <c r="G7" s="126">
        <f t="shared" ca="1" si="2"/>
        <v>45977.331865509259</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45977.331865509259</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45977.331865509259</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45977.331865509259</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45977.331865509259</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45977.331865509259</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45977.331865509259</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45977.331865509259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45977.331865509259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45977.331865509259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45977.331865509259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45977.331865509259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45977.331865509259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45977.331865509259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45977.331865509259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45977.331865509259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45977.331865509259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45977.331865509259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45977.331865509259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45977.331865509259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ref="G27:G90" ca="1" si="3">IFERROR(NOW()-F27,"")</f>
        <v>45977.331865509259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45977.331865509259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45977.331865509259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45977.331865509259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45977.331865509259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45977.331865509259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45977.331865509259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45977.331865509259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45977.331865509259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45977.331865509259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45977.331865509259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45977.331865509259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45977.331865509259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45977.331865509259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45977.331865509259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45977.331865509259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45977.331865509259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45977.331865509259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45977.331865509259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45977.331865509259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45977.331865509259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45977.331865509259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45977.331865509259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45977.331865509259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45977.331865509259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45977.331865509259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45977.331865509259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45977.331865509259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45977.331865509259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45977.331865509259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45977.331865509259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45977.331865509259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45977.331865509259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45977.331865509259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45977.331865509259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45977.331865509259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45977.331865509259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45977.331865509259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45977.331865509259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45977.331865509259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45977.331865509259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45977.331865509259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45977.331865509259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45977.331865509259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45977.331865509259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45977.331865509259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45977.331865509259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45977.331865509259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45977.331865509259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45977.331865509259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45977.331865509259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45977.331865509259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45977.331865509259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45977.331865509259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45977.331865509259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45977.331865509259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45977.331865509259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45977.331865509259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45977.331865509259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45977.331865509259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45977.331865509259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45977.331865509259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45977.331865509259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45977.331865509259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4">IFERROR(NOW()-F91,"")</f>
        <v>45977.331865509259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45977.331865509259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45977.331865509259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45977.331865509259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45977.331865509259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45977.331865509259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45977.331865509259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45977.331865509259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45977.331865509259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45977.331865509259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45977.331865509259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45977.331865509259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45977.331865509259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45977.331865509259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45977.331865509259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45977.331865509259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45977.331865509259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45977.331865509259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45977.331865509259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45977.331865509259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45977.331865509259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45977.331865509259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45977.331865509259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45977.331865509259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45977.331865509259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45977.331865509259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45977.331865509259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45977.331865509259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45977.331865509259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45977.331865509259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45977.331865509259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45977.331865509259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45977.331865509259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45977.331865509259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45977.331865509259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45977.331865509259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45977.331865509259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45977.331865509259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45977.331865509259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45977.331865509259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45977.331865509259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45977.331865509259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45977.331865509259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45977.331865509259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45977.331865509259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45977.331865509259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45977.331865509259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45977.331865509259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45977.331865509259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45977.331865509259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45977.331865509259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45977.331865509259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45977.331865509259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45977.331865509259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45977.331865509259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45977.331865509259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45977.331865509259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45977.331865509259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45977.331865509259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45977.331865509259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45977.331865509259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45977.331865509259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45977.331865509259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45977.331865509259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5">IFERROR(NOW()-F155,"")</f>
        <v>45977.331865509259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45977.331865509259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45977.331865509259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45977.331865509259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45977.331865509259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45977.331865509259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45977.331865509259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45977.331865509259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45977.331865509259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45977.331865509259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45977.331865509259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45977.331865509259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45977.331865509259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45977.331865509259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45977.331865509259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45977.331865509259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45977.331865509259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45977.331865509259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45977.331865509259</v>
      </c>
      <c r="H173" s="124"/>
      <c r="I173" s="124" t="str">
        <f>IFERROR(VLOOKUP(D173,DB!A:F,6,0),"")</f>
        <v/>
      </c>
      <c r="J173" s="124" t="str">
        <f>IFERROR(VLOOKUP(D173,DB!A:G,7,0),"")</f>
        <v/>
      </c>
      <c r="K173" s="124"/>
      <c r="L173" s="124" t="str">
        <f>IFERROR(VLOOKUP(D173,DB!A:I,9,0),"")</f>
        <v/>
      </c>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0" ca="1" si="0">IFERROR(NOW()-F2,"-")</f>
        <v>45977.331865509259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45977.331865509259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45977.331865509259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45977.331865509259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45977.331865509259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45977.331865509259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45977.331865509259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45977.331865509259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45977.331865509259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45977.331865509259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45977.331865509259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45977.331865509259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45977.331865509259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45977.331865509259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45977.331865509259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45977.331865509259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45977.331865509259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45977.331865509259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45977.331865509259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45977.331865509259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45977.331865509259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45977.331865509259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45977.331865509259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45977.331865509259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45977.331865509259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45977.331865509259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45977.331865509259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45977.331865509259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45977.331865509259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45977.331865509259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45977.331865509259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45977.331865509259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45977.331865509259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45977.331865509259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45977.331865509259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45977.331865509259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45977.331865509259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45977.331865509259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45977.331865509259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45977.331865509259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45977.331865509259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45977.331865509259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45977.331865509259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45977.331865509259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45977.331865509259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45977.331865509259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45977.331865509259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45977.331865509259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45977.331865509259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45977.331865509259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45977.331865509259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45977.331865509259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45977.331865509259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45977.331865509259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45977.331865509259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45977.331865509259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45977.331865509259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45977.331865509259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45977.331865509259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45977.331865509259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45977.331865509259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45977.331865509259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45977.331865509259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45977.331865509259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45977.331865509259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45977.331865509259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45977.331865509259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45977.331865509259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45977.331865509259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45977.331865509259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45977.331865509259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45977.331865509259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45977.331865509259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45977.331865509259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45977.331865509259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45977.331865509259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45977.331865509259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45977.331865509259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45977.331865509259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45977.331865509259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45977.331865509259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45977.331865509259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45977.331865509259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45977.331865509259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45977.331865509259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45977.331865509259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45977.331865509259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45977.331865509259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45977.331865509259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45977.331865509259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45977.331865509259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45977.331865509259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45977.331865509259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45977.331865509259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45977.331865509259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45977.331865509259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45977.331865509259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45977.331865509259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45977.331865509259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45977.331865509259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45977.331865509259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45977.331865509259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45977.331865509259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45977.331865509259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45977.331865509259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45977.331865509259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45977.331865509259</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2025-11-16T04:59:54Z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